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OLA B\GESTION CONTRACTUAL\93. OBRA CIVIL MANRIQUE\"/>
    </mc:Choice>
  </mc:AlternateContent>
  <bookViews>
    <workbookView xWindow="0" yWindow="0" windowWidth="17415" windowHeight="10845"/>
  </bookViews>
  <sheets>
    <sheet name="ANEXO 5 PPTA ECONOMICA" sheetId="1" r:id="rId1"/>
  </sheets>
  <definedNames>
    <definedName name="_xlnm._FilterDatabase" localSheetId="0" hidden="1">'ANEXO 5 PPTA ECONOMICA'!$A$6:$F$57</definedName>
    <definedName name="_xlnm.Print_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9" i="1"/>
  <c r="F50" i="1"/>
  <c r="F52" i="1"/>
  <c r="F51" i="1" s="1"/>
  <c r="F54" i="1"/>
  <c r="F53" i="1" s="1"/>
  <c r="F56" i="1"/>
  <c r="F57" i="1"/>
  <c r="F48" i="1" l="1"/>
  <c r="F8" i="1"/>
  <c r="F55" i="1"/>
  <c r="F37" i="1"/>
  <c r="F12" i="1"/>
  <c r="F22" i="1"/>
  <c r="F58" i="1" l="1"/>
  <c r="F7" i="1"/>
  <c r="F62" i="1" l="1"/>
</calcChain>
</file>

<file path=xl/sharedStrings.xml><?xml version="1.0" encoding="utf-8"?>
<sst xmlns="http://schemas.openxmlformats.org/spreadsheetml/2006/main" count="159" uniqueCount="123">
  <si>
    <t>ESE METROSALUD</t>
  </si>
  <si>
    <t>DIRECCION ADMINISTATIVA</t>
  </si>
  <si>
    <t>ANEXO 5 PROPUESTA ECONOMICA</t>
  </si>
  <si>
    <t>OBJETO: OBRA PÚBLICA PARA EL SUMINISTRO, TRANSPORTE, INSTALACIÓN Y PUESTA EN FUNCIONAMIENTO DE LOS EQUIPOS INDUSTRIALES DE SISTEMAS DE AIRE ACONDICIONADO PARA LA U.H. MANRIQUE</t>
  </si>
  <si>
    <t>ÍTEM</t>
  </si>
  <si>
    <t>DESCRIPCIÓN</t>
  </si>
  <si>
    <t>UNIDAD</t>
  </si>
  <si>
    <t>CANTIDAD</t>
  </si>
  <si>
    <t>VALOR UNITARIO</t>
  </si>
  <si>
    <t>VALOR TOTAL</t>
  </si>
  <si>
    <t>U.H. MANRIQUE</t>
  </si>
  <si>
    <t>3.1</t>
  </si>
  <si>
    <t xml:space="preserve">   EQUIPOS</t>
  </si>
  <si>
    <t>3.1.4</t>
  </si>
  <si>
    <t xml:space="preserve">      Suministro transporte e instalación de Central 5TR R410 incluye Refrigerante ecológico 410 y todo lo necesario para su correcta instalación y funcionamiento.</t>
  </si>
  <si>
    <t>un</t>
  </si>
  <si>
    <t>3.1.5</t>
  </si>
  <si>
    <t xml:space="preserve">      Suministro transporte e instalación de Extracción 400 cfm incluye todo lo necesario para su correcta instalación y funcionamiento.</t>
  </si>
  <si>
    <t>3.1.6</t>
  </si>
  <si>
    <t xml:space="preserve">      Suministro transporte e instalación de Extracción 250 cfm incluye todo lo necesario para su correcta instalación y funcionamiento.</t>
  </si>
  <si>
    <t>3.2</t>
  </si>
  <si>
    <t xml:space="preserve">   CIRUGÍA</t>
  </si>
  <si>
    <t>3.2.1</t>
  </si>
  <si>
    <t xml:space="preserve">      Suministro transporte e instalación de Unidad de tratamiento de Aire en zonas de quirófano 1 y 2. FUENTE DE ALIMENTACIí“N 220V/3Ph/60Hz. REFRIGERANTE R-410A. PREFILTROS. FILTRO PERFECTPLEAT SC M8 30-35%. FILTROS 60-65% MERV 11  VARICEL II  AAF 60-65%. SECCIí“N POST-FILTROS. FILTRO 90-95% FILTRO  MERV 15 VARICEL II  AAF 90-95%. SERP. EVAPORADOR DEL TIPO ALETAS DE ALUMINIO Y TUBOS DE COBRE. TAMAí‘O TUBERíA DE COBRE 1/2Â”. VENTILADOR PLENUM FAN - ELECTROCONMUTADO incluye todo lo necesario para su correcta instalación y funcionamiento.</t>
  </si>
  <si>
    <t>3.2.2</t>
  </si>
  <si>
    <t xml:space="preserve">      Suministro transporte e instalación de Unidad de Tratamiento de Aire en zona de Salas de recuperación y preparación de cirugí­a.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incluye todo lo necesario para su correcta instalación y funcionamiento.</t>
  </si>
  <si>
    <t>3.2.3</t>
  </si>
  <si>
    <t xml:space="preserve">      Suministro transporte e instalación de Unidad de Tratamiento de Aire en zona de partos 1 y 2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Incluye todo lo necesario para su correcta instalación y funcionamiento.</t>
  </si>
  <si>
    <t>3.2.4</t>
  </si>
  <si>
    <t xml:space="preserve">      Suministro transporte e instalación de Unidad de Tratamiento de Aire para zonas post partos pre partos y esterilización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Incluye todo lo necesario para su correcta instalación y funcionamiento.</t>
  </si>
  <si>
    <t>3.2.5</t>
  </si>
  <si>
    <t xml:space="preserve">      Suministro transporte e instalación de Unidad Condensadora de Aire con descarga vertical de 3 TR - 36.000 BTU/h para trabajar con refrigerante R410 a 220V/3 fases/60 Hz. Incluye todo lo necesario para su correcta instalación y funcionamiento.</t>
  </si>
  <si>
    <t>3.2.6</t>
  </si>
  <si>
    <t xml:space="preserve">      Suministro transporte e instalación de Unidad Condensadora de Aire con descarga vertical de 5 TR - 36.000 BTU/h para trabajar con refrigerante R410 a 220V/3 fases/60 Hz. Incluye todo lo necesario para su correcta instalación y funcionamiento.</t>
  </si>
  <si>
    <t>3.2.7</t>
  </si>
  <si>
    <t xml:space="preserve">      Suministro transporte e instalación de base para manejadora incluye todo lo necesario para su correcta instalación y funcionamiento.</t>
  </si>
  <si>
    <t>3.2.8</t>
  </si>
  <si>
    <t xml:space="preserve">      Suministro transporte e instalación de Termostato programable incluye todo lo necesario para su correcta instalación y funcionamiento.</t>
  </si>
  <si>
    <t>3.2.9</t>
  </si>
  <si>
    <t xml:space="preserve">      Suministro transporte e instalación de Unidad Ventiladora extractor de esterilización y baí±os incluye todo lo necesario para su correcta instalación y funcionamiento.</t>
  </si>
  <si>
    <t>3.3</t>
  </si>
  <si>
    <t xml:space="preserve">   TUBERÍAS - ACCESORIOS</t>
  </si>
  <si>
    <t>3.3.9</t>
  </si>
  <si>
    <t xml:space="preserve">      Suministro transporte e instalación de Válvula Gusanillos soldable de 1/4" a 5/16" incluye todo lo necesario para su correcta instalación y funcionamiento.</t>
  </si>
  <si>
    <t>3.3.10</t>
  </si>
  <si>
    <t xml:space="preserve">      Suministro transporte e instalación de Filtros secadores para líneas de liquido de 1/4" a 1/2". Núcleo solido 100% 3A Molecular Sieve Optimizado para refrigerantes a base de HFC (R134a R404A R410A etc.) con aceites POE y PAG y compatible con R22 Â· MWP (PS): hasta 46 bar (667psi) con conexiones para soldar (acero tratado con cobre) y abocardar. Homologaciones UL y PED: etiqueta que indica el volumen interno disponible incluye todo lo necesario para su correcta instalación y funcionamiento.</t>
  </si>
  <si>
    <t>3.3.11</t>
  </si>
  <si>
    <t xml:space="preserve">      Suministro transporte e instalación de filtros secadores para líneas de liquido de 5/8". Núcleo solido 100% 3A Molecular Sieve Optimizado para refrigerantes a base de HFC (R134a R404A R410A etc.) con aceites POE y PAG y compatible con R22 Â· MWP (PS): hasta 46 bar (667psi) con conexiones para soldar (acero tratado con cobre) y abocardar. Homologaciones UL y PED: etiqueta que indica el volumen interno disponible incluye todo lo necesario para su correcta instalación y funcionamiento.</t>
  </si>
  <si>
    <t>3.3.12</t>
  </si>
  <si>
    <t xml:space="preserve">      Suministro transporte e instalación de filtros secadores para líneas de liquido de 7/8". Núcleo solido 100% 3A Molecular Sieve Optimizado para refrigerantes a base de HFC (R134a R404A R410A etc.) con aceites POE y PAG y compatible con R22 Â· MWP (PS): hasta 46 bar (667psi) con conexiones para soldar (acero tratado con cobre) y abocardar. Homologaciones UL y PED: etiqueta que indica el volumen interno disponible incluye todo lo necesario para su correcta instalación y funcionamiento.</t>
  </si>
  <si>
    <t>3.3.13</t>
  </si>
  <si>
    <t xml:space="preserve">      Suministro transporte e instalación de Válvulas de paso de bola de 3/8" a 1/2" con tipo de conexión de entrada y de salida: Soldadura ODF incluye todo lo necesario para su correcta instalación y funcionamiento.</t>
  </si>
  <si>
    <t>3.3.14</t>
  </si>
  <si>
    <t xml:space="preserve">      Suministro transporte e instalación de Válvulas de paso de bola de 5/8" a 7/8" con tipo de conexión de entrada y de salida: Soldadura ODF incluye todo lo necesario para su correcta instalación y funcionamiento.</t>
  </si>
  <si>
    <t>3.3.15</t>
  </si>
  <si>
    <t xml:space="preserve">      Suministro transporte e instalación de Visor de liquido de 3/8" para enroscar con indicador de humedad CFC/HCFC incluye todo lo necesario para su correcta instalación y funcionamiento.</t>
  </si>
  <si>
    <t>3.3.16</t>
  </si>
  <si>
    <t xml:space="preserve">      Suministro transporte e instalación de Visor de liquido de 5/8" a 7/8" para enroscar con indicador de humedad CFC/HCFC incluye todo lo necesario para su correcta instalación y funcionamiento.</t>
  </si>
  <si>
    <t>3.3.17</t>
  </si>
  <si>
    <t xml:space="preserve">      Suministro transporte e instalación de Controles de temperatura -termostato de conservación 101 mecí¡nicos (MEC -30+30 Ref UT72 DAN o similar) incluye todo lo necesario para su correcta instalación y funcionamiento.</t>
  </si>
  <si>
    <t>3.3.18</t>
  </si>
  <si>
    <t xml:space="preserve">      Suministro transporte e instalación de Presostato Tipo Pila Alta Presión Refrigerante R410a (475  600) incluye todo lo necesario para su correcta instalación y funcionamiento.</t>
  </si>
  <si>
    <t>3.3.19</t>
  </si>
  <si>
    <t xml:space="preserve">      Suministro transporte e instalación de Temporizador para aire acondicionado on brake divers incluye todo lo necesario para su correcta instalación y funcionamiento.</t>
  </si>
  <si>
    <t>3.3.20</t>
  </si>
  <si>
    <t xml:space="preserve">      Suministro transporte e instalación de Bandeja de condensado de agua en lamina galvanizada CAL 32 incluye todo lo necesario para su correcta instalación y funcionamiento.</t>
  </si>
  <si>
    <t>3.3.23</t>
  </si>
  <si>
    <t xml:space="preserve">      Suministro transporte e instalación de soportes para extractor incluye pernos lamina tornillerí­a y todo lo necesario para su correcta instalación y funcionamiento.</t>
  </si>
  <si>
    <t>3.3.24</t>
  </si>
  <si>
    <t xml:space="preserve">      Suministro transporte e instalación de filtro Antipolvo para refrigeración en piedra  incluye todo lo necesario para su correcta instalación y funcionamiento.</t>
  </si>
  <si>
    <t>3.4</t>
  </si>
  <si>
    <t xml:space="preserve">   CONDUCTOS Y REJILLAS</t>
  </si>
  <si>
    <t>3.4.1</t>
  </si>
  <si>
    <t xml:space="preserve">      Suministro transporte e instalación de Conductos en Piralú. Hecho en panel de espuma rí­gida de polisocianurato (PIR) revestido por ambas caras con una lámina  de aluminio puro gofrado longitud estándar  del panel es de 3.000 mm. y un ancho estándar  del panel es de 1.200 mm incluye todo lo necesario para su correcta instalación y funcionamiento.</t>
  </si>
  <si>
    <t>m2</t>
  </si>
  <si>
    <t>3.4.2</t>
  </si>
  <si>
    <t xml:space="preserve">      Suministro transporte e instalación de Conductos en lámina  galvanizada C.22/24 incluye todo lo necesario para su correcta instalación y funcionamiento.</t>
  </si>
  <si>
    <t>kg</t>
  </si>
  <si>
    <t>3.4.3</t>
  </si>
  <si>
    <t xml:space="preserve">      Suministro transporte e instalación de Rejillas de retorno incluye todo lo necesario para su correcta instalación y funcionamiento.</t>
  </si>
  <si>
    <t>3.4.4</t>
  </si>
  <si>
    <t xml:space="preserve">      Suministro transporte e instalación de difusor de suministro 4 ví­as de 12" x 12" con aletas de 3" con control de volumen de hojas míºltiples opuestas operadas por un sistema de pií±ón. Incluye: Elementos de sujeción y todo lo necesario para su correcta instalación y funcionamiento.</t>
  </si>
  <si>
    <t>3.4.5</t>
  </si>
  <si>
    <t xml:space="preserve">      Suministro transporte e instalación de Ducto Ventilación Flexible Aluminio - Ducto flex incluye todo lo necesario para su correcta instalación y funcionamiento.</t>
  </si>
  <si>
    <t>m</t>
  </si>
  <si>
    <t>3.4.6</t>
  </si>
  <si>
    <t xml:space="preserve">      Suministro transporte e instalación de difusor de flujo laminar especial para salas de cirugí­a y aplicaciones con alto control de limpieza del aire. Fabricado en acero inoxidable. Dimensiones 24"x24"". Incluye soportes para filtro HEPA Y Filtro HEPA de 3" de espesor" incluye todo lo necesario para su correcta instalación y funcionamiento.</t>
  </si>
  <si>
    <t>3.4.7</t>
  </si>
  <si>
    <t xml:space="preserve">      Suministro transporte e instalación de difusor de flujo laminar especial para salas de cirugí­a y aplicaciones con alto control de limpieza del aire. Fabricado en acero inoxidable. Dimensiones 24""x24" incluye todo lo necesario para su correcta instalación y funcionamiento.</t>
  </si>
  <si>
    <t>3.4.8</t>
  </si>
  <si>
    <t xml:space="preserve">      Suministro y puesta en servicio de difusor de suministro 4 vías de 12" x 12" con aletas de 3" con control de volumen de hojas múltiples opuestas operadas por un sistema de piñón. Incluye: Elementos de sujeción.</t>
  </si>
  <si>
    <t>3.4.9</t>
  </si>
  <si>
    <t xml:space="preserve">      Suministro y puesta en servicio de difusor de suministro 4 vías de 9 x 9" con aletas de 3" con control de volumen de hojas múltiples opuestas operadas por un sistema de piñón. Incluye: Elementos de sujeción.</t>
  </si>
  <si>
    <t>3.4.10</t>
  </si>
  <si>
    <t xml:space="preserve">      Suministro y puesta en servicio de Rejilla retorno extracción o aire exterior tipo barras frontales fijas a 35° de " x " con control de volumen de aletas opuestas con accionamiento por piñón. Incluye: Elementos de fijación.</t>
  </si>
  <si>
    <t>3.5</t>
  </si>
  <si>
    <t xml:space="preserve">   PRUEBAS Y PUESTA EN SERVICIO</t>
  </si>
  <si>
    <t>3.5.1</t>
  </si>
  <si>
    <t xml:space="preserve">      Revisión limpieza y descontaminación de circuito de refrigeración con nitrógeno (60 a 100psi) incluye instalación de pipeta manómetro mangueras y demí¡s accesorios necesarios para la correcta evacuación de partí­culas impurezas o humedades en el circuito</t>
  </si>
  <si>
    <t>Un</t>
  </si>
  <si>
    <t>3.5.2</t>
  </si>
  <si>
    <t xml:space="preserve">      Suministro transporte e instalación de refrigerante R-410 para circuito de refrigeración incluye presurización del sistema y todo lo necesario para su correcta instalación y funcionamiento.</t>
  </si>
  <si>
    <t>3.6</t>
  </si>
  <si>
    <t xml:space="preserve">   INSTALACIONES ELECTRICAS</t>
  </si>
  <si>
    <t>3.6.1</t>
  </si>
  <si>
    <t xml:space="preserve">      Suministro e instalación de tuberí­as cajas de paso corazas acometidas en cable de cobre protecciones de acuerdo a los documentos diagnósticos eléctricos y las condiciones de obra de la sede. Incluye los demí¡s accesorios necesarios para la correcta operación y funcionamiento del sistema de aire acondicionado.</t>
  </si>
  <si>
    <t>gl</t>
  </si>
  <si>
    <t>3.7</t>
  </si>
  <si>
    <t xml:space="preserve">   ADECUACIONES FíSICAS</t>
  </si>
  <si>
    <t>3.7.1</t>
  </si>
  <si>
    <t xml:space="preserve">      Desmonte retiro reinstalación suministro reposición y/o instalación de: drenajes trampas de malos olores canaletas pases de losa placas cielos livianos resanes estuco revoques pinturas de todo tipo canoas ruanas bajantes tuberí­as luminarias tomas sencillos o dobles y demí¡s actividades y/o accesorios necesarios para la correcta operación y funcionamiento de la sede.</t>
  </si>
  <si>
    <t>3.8</t>
  </si>
  <si>
    <t xml:space="preserve">   RETIROS Y DISPOSICIÓN FINAL</t>
  </si>
  <si>
    <t>3.8.2</t>
  </si>
  <si>
    <t xml:space="preserve">      Retiro y disposición final de equipo tipo central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</si>
  <si>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3.8.4</t>
  </si>
  <si>
    <t xml:space="preserve">      Retiro y disposición final de ducto de ventilación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</si>
  <si>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TOTAL COSTO DIRECTO</t>
  </si>
  <si>
    <t>A</t>
  </si>
  <si>
    <t>(         %)</t>
  </si>
  <si>
    <t>U</t>
  </si>
  <si>
    <t>IVA (U)</t>
  </si>
  <si>
    <t>TOTAL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</si>
</sst>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justify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4" fontId="3" fillId="3" borderId="1" xfId="1" applyNumberFormat="1" applyFont="1" applyFill="1" applyBorder="1"/>
    <xf numFmtId="0" fontId="3" fillId="0" borderId="1" xfId="0" applyFont="1" applyBorder="1" applyAlignment="1">
      <alignment horizontal="justify" wrapText="1"/>
    </xf>
    <xf numFmtId="165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0" fontId="0" fillId="0" borderId="1" xfId="0" applyBorder="1"/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justify" wrapText="1"/>
    </xf>
    <xf numFmtId="0" fontId="3" fillId="4" borderId="1" xfId="0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4" fontId="3" fillId="4" borderId="1" xfId="1" applyNumberFormat="1" applyFont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justify" wrapText="1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4" fontId="2" fillId="5" borderId="1" xfId="1" applyNumberFormat="1" applyFont="1" applyFill="1" applyBorder="1"/>
    <xf numFmtId="0" fontId="0" fillId="5" borderId="0" xfId="0" applyFill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justify" wrapText="1"/>
    </xf>
    <xf numFmtId="0" fontId="3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4" fontId="3" fillId="5" borderId="1" xfId="1" applyNumberFormat="1" applyFont="1" applyFill="1" applyBorder="1"/>
    <xf numFmtId="9" fontId="0" fillId="0" borderId="1" xfId="4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</cellXfs>
  <cellStyles count="5">
    <cellStyle name="Millares 2" xfId="3"/>
    <cellStyle name="Moneda" xfId="1" builtinId="4"/>
    <cellStyle name="Normal" xfId="0" builtinId="0"/>
    <cellStyle name="Normal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55" zoomScale="110" zoomScaleNormal="110" workbookViewId="0">
      <selection activeCell="F62" sqref="F62"/>
    </sheetView>
  </sheetViews>
  <sheetFormatPr baseColWidth="10" defaultColWidth="11.42578125" defaultRowHeight="15" x14ac:dyDescent="0.25"/>
  <cols>
    <col min="2" max="2" width="56.5703125" style="3" customWidth="1"/>
    <col min="3" max="3" width="11.5703125" style="1"/>
    <col min="4" max="4" width="11.5703125" style="9"/>
    <col min="5" max="6" width="16.85546875" style="2" customWidth="1"/>
  </cols>
  <sheetData>
    <row r="1" spans="1:6" x14ac:dyDescent="0.25">
      <c r="A1" s="40" t="s">
        <v>0</v>
      </c>
      <c r="B1" s="40"/>
      <c r="C1" s="40"/>
      <c r="D1" s="40"/>
      <c r="E1" s="40"/>
      <c r="F1" s="40"/>
    </row>
    <row r="2" spans="1:6" x14ac:dyDescent="0.25">
      <c r="A2" s="40" t="s">
        <v>1</v>
      </c>
      <c r="B2" s="40"/>
      <c r="C2" s="40"/>
      <c r="D2" s="40"/>
      <c r="E2" s="40"/>
      <c r="F2" s="40"/>
    </row>
    <row r="3" spans="1:6" x14ac:dyDescent="0.25">
      <c r="A3" s="40" t="s">
        <v>2</v>
      </c>
      <c r="B3" s="40"/>
      <c r="C3" s="40"/>
      <c r="D3" s="40"/>
      <c r="E3" s="40"/>
      <c r="F3" s="40"/>
    </row>
    <row r="4" spans="1:6" ht="39" customHeight="1" x14ac:dyDescent="0.25">
      <c r="A4" s="41" t="s">
        <v>3</v>
      </c>
      <c r="B4" s="41"/>
      <c r="C4" s="41"/>
      <c r="D4" s="41"/>
      <c r="E4" s="41"/>
      <c r="F4" s="41"/>
    </row>
    <row r="6" spans="1:6" x14ac:dyDescent="0.25">
      <c r="A6" s="5" t="s">
        <v>4</v>
      </c>
      <c r="B6" s="6" t="s">
        <v>5</v>
      </c>
      <c r="C6" s="5" t="s">
        <v>6</v>
      </c>
      <c r="D6" s="8" t="s">
        <v>7</v>
      </c>
      <c r="E6" s="7" t="s">
        <v>8</v>
      </c>
      <c r="F6" s="7" t="s">
        <v>9</v>
      </c>
    </row>
    <row r="7" spans="1:6" x14ac:dyDescent="0.25">
      <c r="A7" s="10">
        <v>3</v>
      </c>
      <c r="B7" s="11" t="s">
        <v>10</v>
      </c>
      <c r="C7" s="12"/>
      <c r="D7" s="13"/>
      <c r="E7" s="14"/>
      <c r="F7" s="14">
        <f>+F8+F12+F22+F37+F48+F51+F53+F55</f>
        <v>0</v>
      </c>
    </row>
    <row r="8" spans="1:6" x14ac:dyDescent="0.25">
      <c r="A8" s="21" t="s">
        <v>11</v>
      </c>
      <c r="B8" s="15" t="s">
        <v>12</v>
      </c>
      <c r="C8" s="4"/>
      <c r="D8" s="16"/>
      <c r="E8" s="22"/>
      <c r="F8" s="22">
        <f>+SUM(F9:F11)</f>
        <v>0</v>
      </c>
    </row>
    <row r="9" spans="1:6" s="33" customFormat="1" ht="45" x14ac:dyDescent="0.25">
      <c r="A9" s="28" t="s">
        <v>13</v>
      </c>
      <c r="B9" s="29" t="s">
        <v>14</v>
      </c>
      <c r="C9" s="30" t="s">
        <v>15</v>
      </c>
      <c r="D9" s="31">
        <v>10</v>
      </c>
      <c r="E9" s="32"/>
      <c r="F9" s="32">
        <f t="shared" ref="F9:F11" si="0">+D9*E9</f>
        <v>0</v>
      </c>
    </row>
    <row r="10" spans="1:6" s="33" customFormat="1" ht="45" x14ac:dyDescent="0.25">
      <c r="A10" s="28" t="s">
        <v>16</v>
      </c>
      <c r="B10" s="29" t="s">
        <v>17</v>
      </c>
      <c r="C10" s="30" t="s">
        <v>15</v>
      </c>
      <c r="D10" s="31">
        <v>1</v>
      </c>
      <c r="E10" s="32"/>
      <c r="F10" s="32">
        <f t="shared" si="0"/>
        <v>0</v>
      </c>
    </row>
    <row r="11" spans="1:6" s="33" customFormat="1" ht="45" x14ac:dyDescent="0.25">
      <c r="A11" s="28" t="s">
        <v>18</v>
      </c>
      <c r="B11" s="29" t="s">
        <v>19</v>
      </c>
      <c r="C11" s="30" t="s">
        <v>15</v>
      </c>
      <c r="D11" s="31">
        <v>1</v>
      </c>
      <c r="E11" s="32"/>
      <c r="F11" s="32">
        <f t="shared" si="0"/>
        <v>0</v>
      </c>
    </row>
    <row r="12" spans="1:6" s="33" customFormat="1" x14ac:dyDescent="0.25">
      <c r="A12" s="34" t="s">
        <v>20</v>
      </c>
      <c r="B12" s="35" t="s">
        <v>21</v>
      </c>
      <c r="C12" s="36"/>
      <c r="D12" s="37"/>
      <c r="E12" s="38"/>
      <c r="F12" s="38">
        <f>+SUM(F13:F21)</f>
        <v>0</v>
      </c>
    </row>
    <row r="13" spans="1:6" s="33" customFormat="1" ht="150" x14ac:dyDescent="0.25">
      <c r="A13" s="28" t="s">
        <v>22</v>
      </c>
      <c r="B13" s="29" t="s">
        <v>23</v>
      </c>
      <c r="C13" s="30" t="s">
        <v>15</v>
      </c>
      <c r="D13" s="31">
        <v>2</v>
      </c>
      <c r="E13" s="32"/>
      <c r="F13" s="32">
        <f t="shared" ref="F13:F21" si="1">+D13*E13</f>
        <v>0</v>
      </c>
    </row>
    <row r="14" spans="1:6" s="33" customFormat="1" ht="165" x14ac:dyDescent="0.25">
      <c r="A14" s="28" t="s">
        <v>24</v>
      </c>
      <c r="B14" s="29" t="s">
        <v>25</v>
      </c>
      <c r="C14" s="30" t="s">
        <v>15</v>
      </c>
      <c r="D14" s="31">
        <v>1</v>
      </c>
      <c r="E14" s="32"/>
      <c r="F14" s="32">
        <f t="shared" si="1"/>
        <v>0</v>
      </c>
    </row>
    <row r="15" spans="1:6" s="33" customFormat="1" ht="150" x14ac:dyDescent="0.25">
      <c r="A15" s="28" t="s">
        <v>26</v>
      </c>
      <c r="B15" s="29" t="s">
        <v>27</v>
      </c>
      <c r="C15" s="30" t="s">
        <v>15</v>
      </c>
      <c r="D15" s="31">
        <v>2</v>
      </c>
      <c r="E15" s="32"/>
      <c r="F15" s="32">
        <f t="shared" si="1"/>
        <v>0</v>
      </c>
    </row>
    <row r="16" spans="1:6" s="33" customFormat="1" ht="165" x14ac:dyDescent="0.25">
      <c r="A16" s="28" t="s">
        <v>28</v>
      </c>
      <c r="B16" s="29" t="s">
        <v>29</v>
      </c>
      <c r="C16" s="30" t="s">
        <v>15</v>
      </c>
      <c r="D16" s="31">
        <v>1</v>
      </c>
      <c r="E16" s="32"/>
      <c r="F16" s="32">
        <f t="shared" si="1"/>
        <v>0</v>
      </c>
    </row>
    <row r="17" spans="1:6" s="33" customFormat="1" ht="75" x14ac:dyDescent="0.25">
      <c r="A17" s="28" t="s">
        <v>30</v>
      </c>
      <c r="B17" s="29" t="s">
        <v>31</v>
      </c>
      <c r="C17" s="30" t="s">
        <v>15</v>
      </c>
      <c r="D17" s="31">
        <v>4</v>
      </c>
      <c r="E17" s="32"/>
      <c r="F17" s="32">
        <f t="shared" si="1"/>
        <v>0</v>
      </c>
    </row>
    <row r="18" spans="1:6" s="33" customFormat="1" ht="75" x14ac:dyDescent="0.25">
      <c r="A18" s="28" t="s">
        <v>32</v>
      </c>
      <c r="B18" s="29" t="s">
        <v>33</v>
      </c>
      <c r="C18" s="30" t="s">
        <v>15</v>
      </c>
      <c r="D18" s="31">
        <v>2</v>
      </c>
      <c r="E18" s="32"/>
      <c r="F18" s="32">
        <f t="shared" si="1"/>
        <v>0</v>
      </c>
    </row>
    <row r="19" spans="1:6" s="33" customFormat="1" ht="45" x14ac:dyDescent="0.25">
      <c r="A19" s="28" t="s">
        <v>34</v>
      </c>
      <c r="B19" s="29" t="s">
        <v>35</v>
      </c>
      <c r="C19" s="30" t="s">
        <v>15</v>
      </c>
      <c r="D19" s="31">
        <v>6</v>
      </c>
      <c r="E19" s="32"/>
      <c r="F19" s="32">
        <f t="shared" si="1"/>
        <v>0</v>
      </c>
    </row>
    <row r="20" spans="1:6" s="33" customFormat="1" ht="45" x14ac:dyDescent="0.25">
      <c r="A20" s="28" t="s">
        <v>36</v>
      </c>
      <c r="B20" s="29" t="s">
        <v>37</v>
      </c>
      <c r="C20" s="30" t="s">
        <v>15</v>
      </c>
      <c r="D20" s="31">
        <v>6</v>
      </c>
      <c r="E20" s="32"/>
      <c r="F20" s="32">
        <f t="shared" si="1"/>
        <v>0</v>
      </c>
    </row>
    <row r="21" spans="1:6" s="33" customFormat="1" ht="45" x14ac:dyDescent="0.25">
      <c r="A21" s="28" t="s">
        <v>38</v>
      </c>
      <c r="B21" s="29" t="s">
        <v>39</v>
      </c>
      <c r="C21" s="30" t="s">
        <v>15</v>
      </c>
      <c r="D21" s="31">
        <v>1</v>
      </c>
      <c r="E21" s="32"/>
      <c r="F21" s="32">
        <f t="shared" si="1"/>
        <v>0</v>
      </c>
    </row>
    <row r="22" spans="1:6" s="33" customFormat="1" x14ac:dyDescent="0.25">
      <c r="A22" s="34" t="s">
        <v>40</v>
      </c>
      <c r="B22" s="35" t="s">
        <v>41</v>
      </c>
      <c r="C22" s="36"/>
      <c r="D22" s="37"/>
      <c r="E22" s="38"/>
      <c r="F22" s="38">
        <f>+SUM(F23:F36)</f>
        <v>0</v>
      </c>
    </row>
    <row r="23" spans="1:6" s="33" customFormat="1" ht="45" x14ac:dyDescent="0.25">
      <c r="A23" s="28" t="s">
        <v>42</v>
      </c>
      <c r="B23" s="29" t="s">
        <v>43</v>
      </c>
      <c r="C23" s="30" t="s">
        <v>15</v>
      </c>
      <c r="D23" s="31">
        <v>20</v>
      </c>
      <c r="E23" s="32"/>
      <c r="F23" s="32">
        <f t="shared" ref="F23:F36" si="2">+D23*E23</f>
        <v>0</v>
      </c>
    </row>
    <row r="24" spans="1:6" s="33" customFormat="1" ht="135" x14ac:dyDescent="0.25">
      <c r="A24" s="28" t="s">
        <v>44</v>
      </c>
      <c r="B24" s="29" t="s">
        <v>45</v>
      </c>
      <c r="C24" s="30" t="s">
        <v>15</v>
      </c>
      <c r="D24" s="31">
        <v>5</v>
      </c>
      <c r="E24" s="32"/>
      <c r="F24" s="32">
        <f t="shared" si="2"/>
        <v>0</v>
      </c>
    </row>
    <row r="25" spans="1:6" s="33" customFormat="1" ht="135" x14ac:dyDescent="0.25">
      <c r="A25" s="28" t="s">
        <v>46</v>
      </c>
      <c r="B25" s="29" t="s">
        <v>47</v>
      </c>
      <c r="C25" s="30" t="s">
        <v>15</v>
      </c>
      <c r="D25" s="31">
        <v>3</v>
      </c>
      <c r="E25" s="32"/>
      <c r="F25" s="32">
        <f t="shared" si="2"/>
        <v>0</v>
      </c>
    </row>
    <row r="26" spans="1:6" s="33" customFormat="1" ht="135" x14ac:dyDescent="0.25">
      <c r="A26" s="28" t="s">
        <v>48</v>
      </c>
      <c r="B26" s="29" t="s">
        <v>49</v>
      </c>
      <c r="C26" s="30" t="s">
        <v>15</v>
      </c>
      <c r="D26" s="31">
        <v>2</v>
      </c>
      <c r="E26" s="32"/>
      <c r="F26" s="32">
        <f t="shared" si="2"/>
        <v>0</v>
      </c>
    </row>
    <row r="27" spans="1:6" s="33" customFormat="1" ht="60" x14ac:dyDescent="0.25">
      <c r="A27" s="28" t="s">
        <v>50</v>
      </c>
      <c r="B27" s="29" t="s">
        <v>51</v>
      </c>
      <c r="C27" s="30" t="s">
        <v>15</v>
      </c>
      <c r="D27" s="31">
        <v>14</v>
      </c>
      <c r="E27" s="32"/>
      <c r="F27" s="32">
        <f t="shared" si="2"/>
        <v>0</v>
      </c>
    </row>
    <row r="28" spans="1:6" s="33" customFormat="1" ht="60" x14ac:dyDescent="0.25">
      <c r="A28" s="28" t="s">
        <v>52</v>
      </c>
      <c r="B28" s="29" t="s">
        <v>53</v>
      </c>
      <c r="C28" s="30" t="s">
        <v>15</v>
      </c>
      <c r="D28" s="31">
        <v>6</v>
      </c>
      <c r="E28" s="32"/>
      <c r="F28" s="32">
        <f t="shared" si="2"/>
        <v>0</v>
      </c>
    </row>
    <row r="29" spans="1:6" s="33" customFormat="1" ht="60" x14ac:dyDescent="0.25">
      <c r="A29" s="28" t="s">
        <v>54</v>
      </c>
      <c r="B29" s="29" t="s">
        <v>55</v>
      </c>
      <c r="C29" s="30" t="s">
        <v>15</v>
      </c>
      <c r="D29" s="31">
        <v>6</v>
      </c>
      <c r="E29" s="32"/>
      <c r="F29" s="32">
        <f t="shared" si="2"/>
        <v>0</v>
      </c>
    </row>
    <row r="30" spans="1:6" s="33" customFormat="1" ht="60" x14ac:dyDescent="0.25">
      <c r="A30" s="28" t="s">
        <v>56</v>
      </c>
      <c r="B30" s="29" t="s">
        <v>57</v>
      </c>
      <c r="C30" s="30" t="s">
        <v>15</v>
      </c>
      <c r="D30" s="31">
        <v>4</v>
      </c>
      <c r="E30" s="32"/>
      <c r="F30" s="32">
        <f t="shared" si="2"/>
        <v>0</v>
      </c>
    </row>
    <row r="31" spans="1:6" s="33" customFormat="1" ht="60" x14ac:dyDescent="0.25">
      <c r="A31" s="28" t="s">
        <v>58</v>
      </c>
      <c r="B31" s="29" t="s">
        <v>59</v>
      </c>
      <c r="C31" s="30" t="s">
        <v>15</v>
      </c>
      <c r="D31" s="31">
        <v>10</v>
      </c>
      <c r="E31" s="32"/>
      <c r="F31" s="32">
        <f t="shared" si="2"/>
        <v>0</v>
      </c>
    </row>
    <row r="32" spans="1:6" s="33" customFormat="1" ht="45" x14ac:dyDescent="0.25">
      <c r="A32" s="28" t="s">
        <v>60</v>
      </c>
      <c r="B32" s="29" t="s">
        <v>61</v>
      </c>
      <c r="C32" s="30" t="s">
        <v>15</v>
      </c>
      <c r="D32" s="31">
        <v>20</v>
      </c>
      <c r="E32" s="32"/>
      <c r="F32" s="32">
        <f t="shared" si="2"/>
        <v>0</v>
      </c>
    </row>
    <row r="33" spans="1:6" s="33" customFormat="1" ht="45" x14ac:dyDescent="0.25">
      <c r="A33" s="28" t="s">
        <v>62</v>
      </c>
      <c r="B33" s="29" t="s">
        <v>63</v>
      </c>
      <c r="C33" s="30" t="s">
        <v>15</v>
      </c>
      <c r="D33" s="31">
        <v>10</v>
      </c>
      <c r="E33" s="32"/>
      <c r="F33" s="32">
        <f t="shared" si="2"/>
        <v>0</v>
      </c>
    </row>
    <row r="34" spans="1:6" s="33" customFormat="1" ht="60" x14ac:dyDescent="0.25">
      <c r="A34" s="28" t="s">
        <v>64</v>
      </c>
      <c r="B34" s="29" t="s">
        <v>65</v>
      </c>
      <c r="C34" s="30" t="s">
        <v>15</v>
      </c>
      <c r="D34" s="31">
        <v>10</v>
      </c>
      <c r="E34" s="32"/>
      <c r="F34" s="32">
        <f t="shared" si="2"/>
        <v>0</v>
      </c>
    </row>
    <row r="35" spans="1:6" s="33" customFormat="1" ht="45" x14ac:dyDescent="0.25">
      <c r="A35" s="28" t="s">
        <v>66</v>
      </c>
      <c r="B35" s="29" t="s">
        <v>67</v>
      </c>
      <c r="C35" s="30" t="s">
        <v>15</v>
      </c>
      <c r="D35" s="31">
        <v>2</v>
      </c>
      <c r="E35" s="32"/>
      <c r="F35" s="32">
        <f t="shared" si="2"/>
        <v>0</v>
      </c>
    </row>
    <row r="36" spans="1:6" s="33" customFormat="1" ht="45" x14ac:dyDescent="0.25">
      <c r="A36" s="28" t="s">
        <v>68</v>
      </c>
      <c r="B36" s="29" t="s">
        <v>69</v>
      </c>
      <c r="C36" s="30" t="s">
        <v>15</v>
      </c>
      <c r="D36" s="31">
        <v>10</v>
      </c>
      <c r="E36" s="32"/>
      <c r="F36" s="32">
        <f t="shared" si="2"/>
        <v>0</v>
      </c>
    </row>
    <row r="37" spans="1:6" s="33" customFormat="1" x14ac:dyDescent="0.25">
      <c r="A37" s="34" t="s">
        <v>70</v>
      </c>
      <c r="B37" s="35" t="s">
        <v>71</v>
      </c>
      <c r="C37" s="36"/>
      <c r="D37" s="37"/>
      <c r="E37" s="38"/>
      <c r="F37" s="38">
        <f>+SUM(F38:F47)</f>
        <v>0</v>
      </c>
    </row>
    <row r="38" spans="1:6" s="33" customFormat="1" ht="90" x14ac:dyDescent="0.25">
      <c r="A38" s="28" t="s">
        <v>72</v>
      </c>
      <c r="B38" s="29" t="s">
        <v>73</v>
      </c>
      <c r="C38" s="30" t="s">
        <v>74</v>
      </c>
      <c r="D38" s="31">
        <v>589</v>
      </c>
      <c r="E38" s="32"/>
      <c r="F38" s="32">
        <f t="shared" ref="F38:F47" si="3">+D38*E38</f>
        <v>0</v>
      </c>
    </row>
    <row r="39" spans="1:6" s="33" customFormat="1" ht="45" x14ac:dyDescent="0.25">
      <c r="A39" s="28" t="s">
        <v>75</v>
      </c>
      <c r="B39" s="29" t="s">
        <v>76</v>
      </c>
      <c r="C39" s="30" t="s">
        <v>77</v>
      </c>
      <c r="D39" s="31">
        <v>229</v>
      </c>
      <c r="E39" s="32"/>
      <c r="F39" s="32">
        <f t="shared" si="3"/>
        <v>0</v>
      </c>
    </row>
    <row r="40" spans="1:6" s="33" customFormat="1" ht="45" x14ac:dyDescent="0.25">
      <c r="A40" s="28" t="s">
        <v>78</v>
      </c>
      <c r="B40" s="29" t="s">
        <v>79</v>
      </c>
      <c r="C40" s="30" t="s">
        <v>15</v>
      </c>
      <c r="D40" s="31">
        <v>17</v>
      </c>
      <c r="E40" s="32"/>
      <c r="F40" s="32">
        <f t="shared" si="3"/>
        <v>0</v>
      </c>
    </row>
    <row r="41" spans="1:6" s="33" customFormat="1" ht="75" x14ac:dyDescent="0.25">
      <c r="A41" s="28" t="s">
        <v>80</v>
      </c>
      <c r="B41" s="29" t="s">
        <v>81</v>
      </c>
      <c r="C41" s="30" t="s">
        <v>15</v>
      </c>
      <c r="D41" s="31">
        <v>19</v>
      </c>
      <c r="E41" s="32"/>
      <c r="F41" s="32">
        <f t="shared" si="3"/>
        <v>0</v>
      </c>
    </row>
    <row r="42" spans="1:6" s="33" customFormat="1" ht="45" x14ac:dyDescent="0.25">
      <c r="A42" s="28" t="s">
        <v>82</v>
      </c>
      <c r="B42" s="29" t="s">
        <v>83</v>
      </c>
      <c r="C42" s="30" t="s">
        <v>84</v>
      </c>
      <c r="D42" s="31">
        <v>10</v>
      </c>
      <c r="E42" s="32"/>
      <c r="F42" s="32">
        <f t="shared" si="3"/>
        <v>0</v>
      </c>
    </row>
    <row r="43" spans="1:6" s="33" customFormat="1" ht="90" x14ac:dyDescent="0.25">
      <c r="A43" s="28" t="s">
        <v>85</v>
      </c>
      <c r="B43" s="29" t="s">
        <v>86</v>
      </c>
      <c r="C43" s="30" t="s">
        <v>15</v>
      </c>
      <c r="D43" s="31">
        <v>16</v>
      </c>
      <c r="E43" s="32"/>
      <c r="F43" s="32">
        <f t="shared" si="3"/>
        <v>0</v>
      </c>
    </row>
    <row r="44" spans="1:6" s="33" customFormat="1" ht="75" x14ac:dyDescent="0.25">
      <c r="A44" s="28" t="s">
        <v>87</v>
      </c>
      <c r="B44" s="29" t="s">
        <v>88</v>
      </c>
      <c r="C44" s="30" t="s">
        <v>15</v>
      </c>
      <c r="D44" s="31">
        <v>16</v>
      </c>
      <c r="E44" s="32"/>
      <c r="F44" s="32">
        <f t="shared" si="3"/>
        <v>0</v>
      </c>
    </row>
    <row r="45" spans="1:6" s="33" customFormat="1" ht="60" x14ac:dyDescent="0.25">
      <c r="A45" s="28" t="s">
        <v>89</v>
      </c>
      <c r="B45" s="29" t="s">
        <v>90</v>
      </c>
      <c r="C45" s="30" t="s">
        <v>15</v>
      </c>
      <c r="D45" s="31">
        <v>8</v>
      </c>
      <c r="E45" s="32"/>
      <c r="F45" s="32">
        <f t="shared" si="3"/>
        <v>0</v>
      </c>
    </row>
    <row r="46" spans="1:6" s="33" customFormat="1" ht="60" x14ac:dyDescent="0.25">
      <c r="A46" s="28" t="s">
        <v>91</v>
      </c>
      <c r="B46" s="29" t="s">
        <v>92</v>
      </c>
      <c r="C46" s="30" t="s">
        <v>15</v>
      </c>
      <c r="D46" s="31">
        <v>6</v>
      </c>
      <c r="E46" s="32"/>
      <c r="F46" s="32">
        <f t="shared" si="3"/>
        <v>0</v>
      </c>
    </row>
    <row r="47" spans="1:6" s="33" customFormat="1" ht="60" x14ac:dyDescent="0.25">
      <c r="A47" s="28" t="s">
        <v>93</v>
      </c>
      <c r="B47" s="29" t="s">
        <v>94</v>
      </c>
      <c r="C47" s="30" t="s">
        <v>15</v>
      </c>
      <c r="D47" s="31">
        <v>14</v>
      </c>
      <c r="E47" s="32"/>
      <c r="F47" s="32">
        <f t="shared" si="3"/>
        <v>0</v>
      </c>
    </row>
    <row r="48" spans="1:6" s="33" customFormat="1" x14ac:dyDescent="0.25">
      <c r="A48" s="34" t="s">
        <v>95</v>
      </c>
      <c r="B48" s="35" t="s">
        <v>96</v>
      </c>
      <c r="C48" s="36"/>
      <c r="D48" s="37"/>
      <c r="E48" s="38"/>
      <c r="F48" s="38">
        <f>+SUM(F49:F50)</f>
        <v>0</v>
      </c>
    </row>
    <row r="49" spans="1:6" s="33" customFormat="1" ht="75" x14ac:dyDescent="0.25">
      <c r="A49" s="28" t="s">
        <v>97</v>
      </c>
      <c r="B49" s="29" t="s">
        <v>98</v>
      </c>
      <c r="C49" s="30" t="s">
        <v>99</v>
      </c>
      <c r="D49" s="31">
        <v>63</v>
      </c>
      <c r="E49" s="32"/>
      <c r="F49" s="32">
        <f>+D49*E49</f>
        <v>0</v>
      </c>
    </row>
    <row r="50" spans="1:6" s="33" customFormat="1" ht="60" x14ac:dyDescent="0.25">
      <c r="A50" s="28" t="s">
        <v>100</v>
      </c>
      <c r="B50" s="29" t="s">
        <v>101</v>
      </c>
      <c r="C50" s="30" t="s">
        <v>77</v>
      </c>
      <c r="D50" s="31">
        <v>64.2</v>
      </c>
      <c r="E50" s="32"/>
      <c r="F50" s="32">
        <f>+D50*E50</f>
        <v>0</v>
      </c>
    </row>
    <row r="51" spans="1:6" s="33" customFormat="1" x14ac:dyDescent="0.25">
      <c r="A51" s="34" t="s">
        <v>102</v>
      </c>
      <c r="B51" s="35" t="s">
        <v>103</v>
      </c>
      <c r="C51" s="36"/>
      <c r="D51" s="37"/>
      <c r="E51" s="38"/>
      <c r="F51" s="38">
        <f>+F52</f>
        <v>0</v>
      </c>
    </row>
    <row r="52" spans="1:6" s="33" customFormat="1" ht="90" x14ac:dyDescent="0.25">
      <c r="A52" s="28" t="s">
        <v>104</v>
      </c>
      <c r="B52" s="29" t="s">
        <v>105</v>
      </c>
      <c r="C52" s="30" t="s">
        <v>106</v>
      </c>
      <c r="D52" s="31">
        <v>1</v>
      </c>
      <c r="E52" s="32"/>
      <c r="F52" s="32">
        <f>+D52*E52</f>
        <v>0</v>
      </c>
    </row>
    <row r="53" spans="1:6" s="33" customFormat="1" x14ac:dyDescent="0.25">
      <c r="A53" s="34" t="s">
        <v>107</v>
      </c>
      <c r="B53" s="35" t="s">
        <v>108</v>
      </c>
      <c r="C53" s="36"/>
      <c r="D53" s="37"/>
      <c r="E53" s="38"/>
      <c r="F53" s="38">
        <f>+SUM(F54)</f>
        <v>0</v>
      </c>
    </row>
    <row r="54" spans="1:6" s="33" customFormat="1" ht="105" x14ac:dyDescent="0.25">
      <c r="A54" s="28" t="s">
        <v>109</v>
      </c>
      <c r="B54" s="29" t="s">
        <v>110</v>
      </c>
      <c r="C54" s="30"/>
      <c r="D54" s="31">
        <v>1</v>
      </c>
      <c r="E54" s="32"/>
      <c r="F54" s="32">
        <f>+D54*E54</f>
        <v>0</v>
      </c>
    </row>
    <row r="55" spans="1:6" s="33" customFormat="1" x14ac:dyDescent="0.25">
      <c r="A55" s="34" t="s">
        <v>111</v>
      </c>
      <c r="B55" s="35" t="s">
        <v>112</v>
      </c>
      <c r="C55" s="36"/>
      <c r="D55" s="37"/>
      <c r="E55" s="38"/>
      <c r="F55" s="38">
        <f>+SUM(F56:F57)</f>
        <v>0</v>
      </c>
    </row>
    <row r="56" spans="1:6" s="33" customFormat="1" ht="105" x14ac:dyDescent="0.25">
      <c r="A56" s="28" t="s">
        <v>113</v>
      </c>
      <c r="B56" s="29" t="s">
        <v>114</v>
      </c>
      <c r="C56" s="30" t="s">
        <v>15</v>
      </c>
      <c r="D56" s="31">
        <v>21</v>
      </c>
      <c r="E56" s="32"/>
      <c r="F56" s="32">
        <f>+D56*E56</f>
        <v>0</v>
      </c>
    </row>
    <row r="57" spans="1:6" s="33" customFormat="1" ht="105" x14ac:dyDescent="0.25">
      <c r="A57" s="28" t="s">
        <v>115</v>
      </c>
      <c r="B57" s="29" t="s">
        <v>116</v>
      </c>
      <c r="C57" s="30" t="s">
        <v>74</v>
      </c>
      <c r="D57" s="31">
        <v>108</v>
      </c>
      <c r="E57" s="32"/>
      <c r="F57" s="32">
        <f>+D57*E57</f>
        <v>0</v>
      </c>
    </row>
    <row r="58" spans="1:6" x14ac:dyDescent="0.25">
      <c r="A58" s="42" t="s">
        <v>117</v>
      </c>
      <c r="B58" s="43"/>
      <c r="C58" s="43"/>
      <c r="D58" s="43"/>
      <c r="E58" s="44"/>
      <c r="F58" s="27">
        <f>F8+F12+F22+F37+F48+F51+F53+F55</f>
        <v>0</v>
      </c>
    </row>
    <row r="59" spans="1:6" x14ac:dyDescent="0.25">
      <c r="A59" s="18"/>
      <c r="B59" s="19"/>
      <c r="C59" s="20"/>
      <c r="D59" s="16" t="s">
        <v>118</v>
      </c>
      <c r="E59" s="39" t="s">
        <v>119</v>
      </c>
      <c r="F59" s="17"/>
    </row>
    <row r="60" spans="1:6" x14ac:dyDescent="0.25">
      <c r="A60" s="18"/>
      <c r="B60" s="19"/>
      <c r="C60" s="20"/>
      <c r="D60" s="16" t="s">
        <v>120</v>
      </c>
      <c r="E60" s="39" t="s">
        <v>119</v>
      </c>
      <c r="F60" s="17"/>
    </row>
    <row r="61" spans="1:6" x14ac:dyDescent="0.25">
      <c r="A61" s="18"/>
      <c r="B61" s="19"/>
      <c r="C61" s="20"/>
      <c r="D61" s="16" t="s">
        <v>121</v>
      </c>
      <c r="E61" s="39">
        <v>0.19</v>
      </c>
      <c r="F61" s="17"/>
    </row>
    <row r="62" spans="1:6" x14ac:dyDescent="0.25">
      <c r="A62" s="23" t="s">
        <v>122</v>
      </c>
      <c r="B62" s="24"/>
      <c r="C62" s="25"/>
      <c r="D62" s="26"/>
      <c r="E62" s="27"/>
      <c r="F62" s="27">
        <f>+F58+F59+F60</f>
        <v>0</v>
      </c>
    </row>
  </sheetData>
  <autoFilter ref="A6:F57"/>
  <mergeCells count="5">
    <mergeCell ref="A1:F1"/>
    <mergeCell ref="A2:F2"/>
    <mergeCell ref="A3:F3"/>
    <mergeCell ref="A4:F4"/>
    <mergeCell ref="A58:E5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PPTA ECONOMICA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ESMERALDA RODRIGUEZ RODRIGUEZ</cp:lastModifiedBy>
  <cp:revision/>
  <dcterms:created xsi:type="dcterms:W3CDTF">2024-06-25T16:58:12Z</dcterms:created>
  <dcterms:modified xsi:type="dcterms:W3CDTF">2024-11-13T20:20:41Z</dcterms:modified>
  <cp:category/>
  <cp:contentStatus/>
</cp:coreProperties>
</file>