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icolas.duque\Desktop\TEMAS  DE LA ESE N ICOLAS 2018\AÑO 2020\1. PLAN DE EVALUACIONES 2020\"/>
    </mc:Choice>
  </mc:AlternateContent>
  <bookViews>
    <workbookView xWindow="0" yWindow="0" windowWidth="28800" windowHeight="12135" tabRatio="599" firstSheet="10" activeTab="10"/>
  </bookViews>
  <sheets>
    <sheet name="G05" sheetId="137" state="hidden" r:id="rId1"/>
    <sheet name="Formato Matriz Val y Prio Proce" sheetId="146" state="hidden" r:id="rId2"/>
    <sheet name="Matriz Val y Prio Residual" sheetId="153" state="hidden" r:id="rId3"/>
    <sheet name="R Inherente" sheetId="145" state="hidden" r:id="rId4"/>
    <sheet name="EXPECTATIVAS" sheetId="147" state="hidden" r:id="rId5"/>
    <sheet name="Criterio Auditor" sheetId="139" state="hidden" r:id="rId6"/>
    <sheet name="Criterio Importancia Estr" sheetId="143" state="hidden" r:id="rId7"/>
    <sheet name="Procedimiento Proyect" sheetId="148" state="hidden" r:id="rId8"/>
    <sheet name="Hoja1" sheetId="152" state="hidden" r:id="rId9"/>
    <sheet name="Comprando" sheetId="155" state="hidden" r:id="rId10"/>
    <sheet name="CRONOGRAMA 2020" sheetId="163" r:id="rId11"/>
  </sheets>
  <definedNames>
    <definedName name="_xlnm._FilterDatabase" localSheetId="7" hidden="1">'Procedimiento Proyect'!$A$6:$K$127</definedName>
    <definedName name="_xlnm.Print_Area" localSheetId="5">#REF!</definedName>
    <definedName name="_xlnm.Print_Area" localSheetId="1">#REF!</definedName>
    <definedName name="_xlnm.Print_Area" localSheetId="0">'G05'!$A$1:$N$52</definedName>
    <definedName name="_xlnm.Print_Area" localSheetId="2">#REF!</definedName>
    <definedName name="_xlnm.Print_Area" localSheetId="7">#REF!</definedName>
    <definedName name="_xlnm.Print_Area">#REF!</definedName>
    <definedName name="_xlnm.Print_Titles" localSheetId="10">'CRONOGRAMA 2020'!$10:$12</definedName>
    <definedName name="_xlnm.Print_Titles" localSheetId="4">EXPECTATIVAS!$7:$8</definedName>
    <definedName name="_xlnm.Print_Titles" localSheetId="0">'G05'!$1:$1</definedName>
    <definedName name="x" localSheetId="10">#REF!</definedName>
    <definedName name="x" localSheetId="1">#REF!</definedName>
    <definedName name="x" localSheetId="2">#REF!</definedName>
    <definedName name="x" localSheetId="7">#REF!</definedName>
    <definedName name="x">#REF!</definedName>
    <definedName name="Z_5D7BA0F4_7957_487A_8672_53AE428BC0E9_.wvu.Cols" localSheetId="0" hidden="1">'G05'!$P:$P</definedName>
    <definedName name="Z_5D7BA0F4_7957_487A_8672_53AE428BC0E9_.wvu.PrintArea" localSheetId="0" hidden="1">'G05'!$F$1:$N$21</definedName>
  </definedNames>
  <calcPr calcId="152511"/>
</workbook>
</file>

<file path=xl/calcChain.xml><?xml version="1.0" encoding="utf-8"?>
<calcChain xmlns="http://schemas.openxmlformats.org/spreadsheetml/2006/main">
  <c r="G24" i="153" l="1"/>
  <c r="I24" i="153" s="1"/>
  <c r="G23" i="153"/>
  <c r="I23" i="153" s="1"/>
  <c r="G22" i="153"/>
  <c r="G21" i="153"/>
  <c r="I21" i="153" s="1"/>
  <c r="G20" i="153"/>
  <c r="I20" i="153" s="1"/>
  <c r="G19" i="153"/>
  <c r="I19" i="153" s="1"/>
  <c r="G18" i="153"/>
  <c r="I18" i="153" s="1"/>
  <c r="G17" i="153"/>
  <c r="I17" i="153" s="1"/>
  <c r="G16" i="153"/>
  <c r="I16" i="153" s="1"/>
  <c r="G15" i="153"/>
  <c r="I15" i="153" s="1"/>
  <c r="G14" i="153"/>
  <c r="I14" i="153" s="1"/>
  <c r="G13" i="153"/>
  <c r="I13" i="153" s="1"/>
  <c r="G12" i="153"/>
  <c r="I12" i="153" s="1"/>
  <c r="G11" i="153"/>
  <c r="I11" i="153" s="1"/>
  <c r="G10" i="153"/>
  <c r="I10" i="153" s="1"/>
  <c r="G9" i="153"/>
  <c r="I9" i="153" s="1"/>
  <c r="G8" i="153"/>
  <c r="I8" i="153" s="1"/>
  <c r="Q24" i="153"/>
  <c r="O24" i="153"/>
  <c r="M24" i="153"/>
  <c r="H24" i="153"/>
  <c r="Q23" i="153"/>
  <c r="O23" i="153"/>
  <c r="M23" i="153"/>
  <c r="H23" i="153"/>
  <c r="Q22" i="153"/>
  <c r="O22" i="153"/>
  <c r="M22" i="153"/>
  <c r="H22" i="153"/>
  <c r="Q21" i="153"/>
  <c r="O21" i="153"/>
  <c r="M21" i="153"/>
  <c r="H21" i="153"/>
  <c r="Q20" i="153"/>
  <c r="O20" i="153"/>
  <c r="M20" i="153"/>
  <c r="H20" i="153"/>
  <c r="Q19" i="153"/>
  <c r="O19" i="153"/>
  <c r="M19" i="153"/>
  <c r="H19" i="153"/>
  <c r="Q18" i="153"/>
  <c r="O18" i="153"/>
  <c r="M18" i="153"/>
  <c r="H18" i="153"/>
  <c r="Q17" i="153"/>
  <c r="O17" i="153"/>
  <c r="M17" i="153"/>
  <c r="H17" i="153"/>
  <c r="Q16" i="153"/>
  <c r="O16" i="153"/>
  <c r="M16" i="153"/>
  <c r="H16" i="153"/>
  <c r="Q15" i="153"/>
  <c r="O15" i="153"/>
  <c r="M15" i="153"/>
  <c r="H15" i="153"/>
  <c r="Q14" i="153"/>
  <c r="O14" i="153"/>
  <c r="M14" i="153"/>
  <c r="H14" i="153"/>
  <c r="Q13" i="153"/>
  <c r="O13" i="153"/>
  <c r="M13" i="153"/>
  <c r="H13" i="153"/>
  <c r="Q12" i="153"/>
  <c r="O12" i="153"/>
  <c r="M12" i="153"/>
  <c r="H12" i="153"/>
  <c r="Q11" i="153"/>
  <c r="O11" i="153"/>
  <c r="M11" i="153"/>
  <c r="H11" i="153"/>
  <c r="Q10" i="153"/>
  <c r="O10" i="153"/>
  <c r="M10" i="153"/>
  <c r="H10" i="153"/>
  <c r="Q9" i="153"/>
  <c r="O9" i="153"/>
  <c r="M9" i="153"/>
  <c r="H9" i="153"/>
  <c r="Q8" i="153"/>
  <c r="O8" i="153"/>
  <c r="M8" i="153"/>
  <c r="H8" i="153"/>
  <c r="J12" i="153" l="1"/>
  <c r="K12" i="153" s="1"/>
  <c r="D28" i="148"/>
  <c r="J9" i="153"/>
  <c r="K9" i="153" s="1"/>
  <c r="R9" i="153" s="1"/>
  <c r="D12" i="148"/>
  <c r="J13" i="153"/>
  <c r="K13" i="153" s="1"/>
  <c r="R13" i="153" s="1"/>
  <c r="D31" i="148"/>
  <c r="J17" i="153"/>
  <c r="K17" i="153" s="1"/>
  <c r="R17" i="153" s="1"/>
  <c r="D72" i="148"/>
  <c r="J21" i="153"/>
  <c r="K21" i="153" s="1"/>
  <c r="D104" i="148"/>
  <c r="J20" i="153"/>
  <c r="K20" i="153" s="1"/>
  <c r="R20" i="153" s="1"/>
  <c r="D98" i="148"/>
  <c r="J10" i="153"/>
  <c r="K10" i="153" s="1"/>
  <c r="D18" i="148"/>
  <c r="J14" i="153"/>
  <c r="K14" i="153" s="1"/>
  <c r="R14" i="153" s="1"/>
  <c r="D41" i="148"/>
  <c r="J18" i="153"/>
  <c r="K18" i="153" s="1"/>
  <c r="R18" i="153" s="1"/>
  <c r="D77" i="148"/>
  <c r="J8" i="153"/>
  <c r="K8" i="153" s="1"/>
  <c r="R8" i="153" s="1"/>
  <c r="D7" i="148"/>
  <c r="J16" i="153"/>
  <c r="K16" i="153" s="1"/>
  <c r="R16" i="153" s="1"/>
  <c r="D62" i="148"/>
  <c r="J11" i="153"/>
  <c r="K11" i="153" s="1"/>
  <c r="R11" i="153" s="1"/>
  <c r="D22" i="148"/>
  <c r="J15" i="153"/>
  <c r="K15" i="153" s="1"/>
  <c r="R15" i="153" s="1"/>
  <c r="D50" i="148"/>
  <c r="J19" i="153"/>
  <c r="K19" i="153" s="1"/>
  <c r="R19" i="153" s="1"/>
  <c r="D83" i="148"/>
  <c r="J23" i="153"/>
  <c r="K23" i="153" s="1"/>
  <c r="R23" i="153" s="1"/>
  <c r="D117" i="148"/>
  <c r="J24" i="153"/>
  <c r="K24" i="153" s="1"/>
  <c r="R24" i="153" s="1"/>
  <c r="D120" i="148"/>
  <c r="I22" i="153"/>
  <c r="R21" i="153"/>
  <c r="R10" i="153"/>
  <c r="R12" i="153"/>
  <c r="J22" i="153" l="1"/>
  <c r="K22" i="153" s="1"/>
  <c r="R22" i="153" s="1"/>
  <c r="D111" i="148"/>
  <c r="C62" i="148"/>
  <c r="C117" i="148" l="1"/>
  <c r="C77" i="148"/>
  <c r="C22" i="148"/>
  <c r="C50" i="148"/>
  <c r="C28" i="148"/>
  <c r="C120" i="148"/>
  <c r="C104" i="148"/>
  <c r="C41" i="148"/>
  <c r="C12" i="148"/>
  <c r="C72" i="148"/>
  <c r="C31" i="148"/>
  <c r="C18" i="148"/>
  <c r="C98" i="148"/>
  <c r="C111" i="148"/>
  <c r="C7" i="148"/>
  <c r="C83" i="148"/>
  <c r="I8" i="145"/>
  <c r="K126" i="148" l="1"/>
  <c r="J126" i="148"/>
  <c r="I126" i="148"/>
  <c r="F126" i="148"/>
  <c r="H8" i="146"/>
  <c r="I9" i="145"/>
  <c r="I10" i="145"/>
  <c r="I11" i="145"/>
  <c r="I12" i="145"/>
  <c r="I13" i="145"/>
  <c r="I14" i="145"/>
  <c r="I15" i="145"/>
  <c r="I16" i="145"/>
  <c r="I17" i="145"/>
  <c r="I18" i="145"/>
  <c r="I19" i="145"/>
  <c r="I20" i="145"/>
  <c r="I21" i="145"/>
  <c r="I22" i="145"/>
  <c r="I23" i="145"/>
  <c r="I24" i="145"/>
  <c r="F25" i="145"/>
  <c r="H8" i="145"/>
  <c r="M26" i="147"/>
  <c r="L26" i="147"/>
  <c r="M25" i="147"/>
  <c r="L25" i="147"/>
  <c r="M24" i="147"/>
  <c r="L24" i="147"/>
  <c r="M23" i="147"/>
  <c r="L23" i="147"/>
  <c r="M22" i="147"/>
  <c r="L22" i="147"/>
  <c r="M21" i="147"/>
  <c r="L21" i="147"/>
  <c r="M20" i="147"/>
  <c r="L20" i="147"/>
  <c r="M19" i="147"/>
  <c r="L19" i="147"/>
  <c r="M18" i="147"/>
  <c r="L18" i="147"/>
  <c r="M17" i="147"/>
  <c r="L17" i="147"/>
  <c r="M16" i="147"/>
  <c r="L16" i="147"/>
  <c r="M15" i="147"/>
  <c r="L15" i="147"/>
  <c r="M14" i="147"/>
  <c r="L14" i="147"/>
  <c r="M13" i="147"/>
  <c r="L13" i="147"/>
  <c r="M12" i="147"/>
  <c r="L12" i="147"/>
  <c r="M11" i="147"/>
  <c r="L11" i="147"/>
  <c r="M10" i="147"/>
  <c r="L10" i="147"/>
  <c r="M9" i="147"/>
  <c r="L9" i="147"/>
  <c r="H25" i="146"/>
  <c r="H24" i="146"/>
  <c r="H23" i="146"/>
  <c r="H22" i="146"/>
  <c r="H21" i="146"/>
  <c r="H20" i="146"/>
  <c r="H19" i="146"/>
  <c r="H18" i="146"/>
  <c r="H17" i="146"/>
  <c r="H16" i="146"/>
  <c r="H15" i="146"/>
  <c r="H14" i="146"/>
  <c r="H13" i="146"/>
  <c r="H12" i="146"/>
  <c r="H11" i="146"/>
  <c r="H10" i="146"/>
  <c r="H9" i="146"/>
  <c r="G25" i="145"/>
  <c r="E25" i="145"/>
  <c r="D25" i="145"/>
  <c r="H24" i="145"/>
  <c r="H23" i="145"/>
  <c r="H22" i="145"/>
  <c r="H21" i="145"/>
  <c r="H20" i="145"/>
  <c r="H19" i="145"/>
  <c r="H18" i="145"/>
  <c r="H17" i="145"/>
  <c r="H16" i="145"/>
  <c r="H15" i="145"/>
  <c r="H14" i="145"/>
  <c r="H13" i="145"/>
  <c r="H12" i="145"/>
  <c r="H11" i="145"/>
  <c r="H10" i="145"/>
  <c r="H9" i="145"/>
  <c r="C54" i="139"/>
  <c r="C52" i="139" s="1"/>
  <c r="C53" i="139" s="1"/>
  <c r="D9" i="139"/>
  <c r="E9" i="139"/>
  <c r="F24" i="139" s="1"/>
  <c r="C9" i="139"/>
  <c r="O11" i="143"/>
  <c r="O12" i="143"/>
  <c r="O13" i="143"/>
  <c r="O14" i="143"/>
  <c r="O15" i="143"/>
  <c r="O16" i="143"/>
  <c r="O17" i="143"/>
  <c r="O18" i="143"/>
  <c r="O19" i="143"/>
  <c r="O20" i="143"/>
  <c r="O21" i="143"/>
  <c r="O22" i="143"/>
  <c r="O23" i="143"/>
  <c r="O24" i="143"/>
  <c r="O25" i="143"/>
  <c r="O26" i="143"/>
  <c r="O10" i="143"/>
  <c r="F26" i="139"/>
  <c r="F13" i="139" l="1"/>
  <c r="F10" i="139"/>
  <c r="F14" i="139"/>
  <c r="F16" i="139"/>
  <c r="F17" i="139"/>
  <c r="F21" i="139"/>
  <c r="F18" i="139"/>
  <c r="F25" i="139"/>
  <c r="H25" i="145"/>
  <c r="F11" i="139"/>
  <c r="F9" i="139"/>
  <c r="F23" i="139"/>
  <c r="F15" i="139"/>
  <c r="F12" i="139"/>
  <c r="F20" i="139"/>
  <c r="F19" i="139"/>
  <c r="F22" i="139"/>
  <c r="I25" i="145"/>
</calcChain>
</file>

<file path=xl/comments1.xml><?xml version="1.0" encoding="utf-8"?>
<comments xmlns="http://schemas.openxmlformats.org/spreadsheetml/2006/main">
  <authors>
    <author>aagudelo</author>
    <author>user</author>
  </authors>
  <commentList>
    <comment ref="C7" authorId="0" shapeId="0">
      <text>
        <r>
          <rPr>
            <sz val="11"/>
            <color indexed="81"/>
            <rFont val="Tahoma"/>
            <family val="2"/>
          </rPr>
          <t xml:space="preserve">
0: Riesgo Bajo
1: Riesgo Medio
3: Riesgo Alto
5: Riesgo Muy Alto</t>
        </r>
      </text>
    </comment>
    <comment ref="D7" authorId="0" shapeId="0">
      <text>
        <r>
          <rPr>
            <sz val="11"/>
            <color indexed="81"/>
            <rFont val="Tahoma"/>
            <family val="2"/>
          </rPr>
          <t xml:space="preserve">
0: No se presentan expectativas .
1: Solicitudes por parte de la Subgerencias y Jefaturas. 
3: Solicitudes por parte de la Gerencia. 
5: Solicitudes por parte de la Junta Directiva. </t>
        </r>
      </text>
    </comment>
    <comment ref="E7" authorId="0" shapeId="0">
      <text>
        <r>
          <rPr>
            <sz val="14"/>
            <color indexed="81"/>
            <rFont val="Tahoma"/>
            <family val="2"/>
          </rPr>
          <t xml:space="preserve">
1: El proceso es catalogado por el equipo auditor de riesgo Bajo
3: El proceso es catalogado por el equipo auditor de riesgo Moderado
5: El proceso es catalogado por el equipo auditor de riesgo Alto
</t>
        </r>
      </text>
    </comment>
    <comment ref="F7" authorId="1" shapeId="0">
      <text>
        <r>
          <rPr>
            <b/>
            <sz val="12"/>
            <color indexed="81"/>
            <rFont val="Tahoma"/>
            <family val="2"/>
          </rPr>
          <t>user:</t>
        </r>
        <r>
          <rPr>
            <sz val="12"/>
            <color indexed="81"/>
            <rFont val="Tahoma"/>
            <family val="2"/>
          </rPr>
          <t xml:space="preserve">
0: El proceso no está asociado a ningún programa estratégico 
1: El proceso está asociado a un programa estratégico
3: El proceso está asociado a dos programas estratégico
5: El proceso está asociado a tres o más programas estratégico
</t>
        </r>
      </text>
    </comment>
    <comment ref="G7" authorId="0" shapeId="0">
      <text>
        <r>
          <rPr>
            <sz val="16"/>
            <color indexed="81"/>
            <rFont val="Tahoma"/>
            <family val="2"/>
          </rPr>
          <t>1: Menos de 24 meses.
3: Entre 24y 36 meses.
5: Más de 36 meses</t>
        </r>
      </text>
    </comment>
  </commentList>
</comments>
</file>

<file path=xl/comments2.xml><?xml version="1.0" encoding="utf-8"?>
<comments xmlns="http://schemas.openxmlformats.org/spreadsheetml/2006/main">
  <authors>
    <author>LUIS HERNANDO PARRA PARRA</author>
  </authors>
  <commentList>
    <comment ref="C7" authorId="0" shapeId="0">
      <text>
        <r>
          <rPr>
            <b/>
            <sz val="9"/>
            <color indexed="81"/>
            <rFont val="Tahoma"/>
            <family val="2"/>
          </rPr>
          <t>Ingrese la cantidad de riesgos en nivel MUY ALTO con que cuenta el proceso, procedimiento o actividad susceptible de Auditoría</t>
        </r>
      </text>
    </comment>
    <comment ref="D7" authorId="0" shapeId="0">
      <text>
        <r>
          <rPr>
            <b/>
            <sz val="9"/>
            <color indexed="81"/>
            <rFont val="Tahoma"/>
            <family val="2"/>
          </rPr>
          <t>Ingrese la cantidad de riesgos en nivel ALTO con que cuenta el proceso, procedimiento o actividad susceptible de Auditoría</t>
        </r>
      </text>
    </comment>
    <comment ref="E7" authorId="0" shapeId="0">
      <text>
        <r>
          <rPr>
            <b/>
            <sz val="9"/>
            <color indexed="81"/>
            <rFont val="Tahoma"/>
            <family val="2"/>
          </rPr>
          <t>Ingrese la cantidad de riesgos en nivel MEDIO con que cuenta el proceso, procedimiento o actividad susceptible de Auditoría</t>
        </r>
      </text>
    </comment>
    <comment ref="F7" authorId="0" shapeId="0">
      <text>
        <r>
          <rPr>
            <b/>
            <sz val="9"/>
            <color indexed="81"/>
            <rFont val="Tahoma"/>
            <family val="2"/>
          </rPr>
          <t>Ingrese la cantidad de riesgos en nivel BAJO con que cuenta el proceso, procedimiento o actividad susceptible de Auditoría</t>
        </r>
      </text>
    </comment>
    <comment ref="G7" authorId="0" shapeId="0">
      <text>
        <r>
          <rPr>
            <b/>
            <sz val="9"/>
            <color indexed="81"/>
            <rFont val="Tahoma"/>
            <family val="2"/>
          </rPr>
          <t>Esta columna esta formulada - NO DOLIGENCIAR</t>
        </r>
      </text>
    </comment>
  </commentList>
</comments>
</file>

<file path=xl/comments3.xml><?xml version="1.0" encoding="utf-8"?>
<comments xmlns="http://schemas.openxmlformats.org/spreadsheetml/2006/main">
  <authors>
    <author>aagudelo</author>
    <author>hvieira</author>
  </authors>
  <commentList>
    <comment ref="D12" authorId="0" shapeId="0">
      <text>
        <r>
          <rPr>
            <b/>
            <sz val="8"/>
            <color indexed="81"/>
            <rFont val="Tahoma"/>
            <family val="2"/>
          </rPr>
          <t>aagudelo:</t>
        </r>
        <r>
          <rPr>
            <sz val="8"/>
            <color indexed="81"/>
            <rFont val="Tahoma"/>
            <family val="2"/>
          </rPr>
          <t xml:space="preserve">
La Gerente Solicita incluir el proyecto APS SALUD FAMILIAR</t>
        </r>
      </text>
    </comment>
    <comment ref="J16" authorId="1" shapeId="0">
      <text>
        <r>
          <rPr>
            <b/>
            <sz val="8"/>
            <color indexed="81"/>
            <rFont val="Tahoma"/>
            <family val="2"/>
          </rPr>
          <t>hvieira:</t>
        </r>
        <r>
          <rPr>
            <sz val="8"/>
            <color indexed="81"/>
            <rFont val="Tahoma"/>
            <family val="2"/>
          </rPr>
          <t xml:space="preserve">
Es necesario verificar si la determinación de la planta de cargos y sus necesidades esta en el proceso elegido o en otro</t>
        </r>
      </text>
    </comment>
    <comment ref="K16" authorId="1" shapeId="0">
      <text>
        <r>
          <rPr>
            <b/>
            <sz val="8"/>
            <color indexed="81"/>
            <rFont val="Tahoma"/>
            <family val="2"/>
          </rPr>
          <t>hvieira:</t>
        </r>
        <r>
          <rPr>
            <sz val="8"/>
            <color indexed="81"/>
            <rFont val="Tahoma"/>
            <family val="2"/>
          </rPr>
          <t xml:space="preserve">
No hay coherencia entre lo que se debe auditar y el por que relacionado.</t>
        </r>
      </text>
    </comment>
    <comment ref="K22" authorId="1" shapeId="0">
      <text>
        <r>
          <rPr>
            <b/>
            <sz val="8"/>
            <color indexed="81"/>
            <rFont val="Tahoma"/>
            <family val="2"/>
          </rPr>
          <t>hvieira:</t>
        </r>
        <r>
          <rPr>
            <sz val="8"/>
            <color indexed="81"/>
            <rFont val="Tahoma"/>
            <family val="2"/>
          </rPr>
          <t xml:space="preserve">
Analizar si realmente la tercerías son de éste proceso</t>
        </r>
      </text>
    </comment>
    <comment ref="J26" authorId="1" shapeId="0">
      <text>
        <r>
          <rPr>
            <b/>
            <sz val="8"/>
            <color indexed="81"/>
            <rFont val="Tahoma"/>
            <family val="2"/>
          </rPr>
          <t>hvieira:</t>
        </r>
        <r>
          <rPr>
            <sz val="8"/>
            <color indexed="81"/>
            <rFont val="Tahoma"/>
            <family val="2"/>
          </rPr>
          <t xml:space="preserve">
No lo justifica, pero si el proceso de gestión comercial se prioriza, puede incluirse éste proyecto en la evaluación.</t>
        </r>
      </text>
    </comment>
  </commentList>
</comments>
</file>

<file path=xl/comments4.xml><?xml version="1.0" encoding="utf-8"?>
<comments xmlns="http://schemas.openxmlformats.org/spreadsheetml/2006/main">
  <authors>
    <author>Alfonso Emilio Garcia Pinzon</author>
  </authors>
  <commentList>
    <comment ref="C8" authorId="0" shapeId="0">
      <text>
        <r>
          <rPr>
            <b/>
            <sz val="9"/>
            <color indexed="81"/>
            <rFont val="Tahoma"/>
            <family val="2"/>
          </rPr>
          <t>Alfonso Emilio Garcia Pinzon:</t>
        </r>
        <r>
          <rPr>
            <sz val="9"/>
            <color indexed="81"/>
            <rFont val="Tahoma"/>
            <family val="2"/>
          </rPr>
          <t xml:space="preserve">
1) Proceso Estandarizado: El proceso esta actualizado con sus puntos de control, e indicadores y estos se aplican de tal manera que se observa que esta unificada la forma de realizar sus actividades o tareas, encontrando que todos los indicadores que miden los resultados que genera el proceso o procedimiento se comportan dentro unos límites preestablecidos.
- (3) Proceso Documentado: El proceso y sus procedimientos están actualizado con sus puntos de control, e indicadores, pero estos no se aplican de manera unificada 
- (5) Proceso Desactualizado: El proceso o sus procedimientos no están actualizados con sus puntos de control, e indicadores, o están documentados  en una metodología diferente a la definida formalmente por la ESE Metrosalud.</t>
        </r>
      </text>
    </comment>
    <comment ref="D8" authorId="0" shapeId="0">
      <text>
        <r>
          <rPr>
            <b/>
            <sz val="9"/>
            <color indexed="81"/>
            <rFont val="Tahoma"/>
            <family val="2"/>
          </rPr>
          <t>Alfonso Emilio Garcia Pinzon:</t>
        </r>
        <r>
          <rPr>
            <sz val="9"/>
            <color indexed="81"/>
            <rFont val="Tahoma"/>
            <family val="2"/>
          </rPr>
          <t xml:space="preserve">
El proceso tiene acciones de mejora producto de las observaciones y hallazgos que resulten de las auditorías realizadas internas o externas
- 0: Procesos que no presenten acciones de mejora vencidas o que no se les haya requerido planes de mejoramiento.
- 1: Procesos que presenten acciones de mejora vencidas en un periodo de tiempo no superior a seis meses.
- 3: Procesos que presenten acciones de mejora vencidas en un periodo de tiempo entre seis meses y un año.
- 5: Procesos que presenten acciones de mejora vencidas en un periodo de tiempo superior a un año o que no hayan formulado plan de mejora  a un proceso de auditoría.
</t>
        </r>
      </text>
    </comment>
    <comment ref="E8" authorId="0" shapeId="0">
      <text>
        <r>
          <rPr>
            <b/>
            <sz val="9"/>
            <color indexed="81"/>
            <rFont val="Tahoma"/>
            <family val="2"/>
          </rPr>
          <t>Alfonso Emilio Garcia Pinzon:</t>
        </r>
        <r>
          <rPr>
            <sz val="9"/>
            <color indexed="81"/>
            <rFont val="Tahoma"/>
            <family val="2"/>
          </rPr>
          <t xml:space="preserve">
- 1: El proceso realiza ejercicios de autoevaluación documentados y aplica sus puntos de control y los realiza de manera sistemática evidenciando la mejora del proceso.
- 3: El proceso ha realizado ejercicios de autoevaluación pero no los tiene documentos ni son sistemáticos.
- 5: El proceso no ha realizado ejercicios de autoevaluación.</t>
        </r>
      </text>
    </comment>
  </commentList>
</comments>
</file>

<file path=xl/comments5.xml><?xml version="1.0" encoding="utf-8"?>
<comments xmlns="http://schemas.openxmlformats.org/spreadsheetml/2006/main">
  <authors>
    <author>metrosaluddosi</author>
    <author>NATALIA  PELAEZ MIYAR</author>
  </authors>
  <commentList>
    <comment ref="B62" authorId="0" shapeId="0">
      <text>
        <r>
          <rPr>
            <b/>
            <sz val="9"/>
            <color indexed="81"/>
            <rFont val="Tahoma"/>
            <family val="2"/>
          </rPr>
          <t>metrosaluddosi:</t>
        </r>
        <r>
          <rPr>
            <sz val="9"/>
            <color indexed="81"/>
            <rFont val="Tahoma"/>
            <family val="2"/>
          </rPr>
          <t xml:space="preserve">
FACTURACIÓN USUARIOS
FACTURACIÓN ENTIDADES
GESTIÓN DE GLOSAS
GESTIÓN DE RECOBROS
GESTIÓN DE CARTERA
LIQUIDACIÓN DE OBLIGACIONES
GESTIÓN DE PAGOS
REALIZAR CUADRES DE CAJA
GESTIÓN DEL RECAUDO
GESTIÓN CONTABLE
GESTIÓN DE COSTOS
GESTIÓN PRESUPUESTAL</t>
        </r>
      </text>
    </comment>
    <comment ref="E96" authorId="1" shapeId="0">
      <text>
        <r>
          <rPr>
            <b/>
            <sz val="18"/>
            <color indexed="81"/>
            <rFont val="Tahoma"/>
            <family val="2"/>
          </rPr>
          <t>auditoria control interno 2017</t>
        </r>
        <r>
          <rPr>
            <sz val="18"/>
            <color indexed="81"/>
            <rFont val="Tahoma"/>
            <family val="2"/>
          </rPr>
          <t xml:space="preserve">
</t>
        </r>
      </text>
    </comment>
  </commentList>
</comments>
</file>

<file path=xl/sharedStrings.xml><?xml version="1.0" encoding="utf-8"?>
<sst xmlns="http://schemas.openxmlformats.org/spreadsheetml/2006/main" count="1430" uniqueCount="505">
  <si>
    <t>ENTIDAD:</t>
  </si>
  <si>
    <t>Nº</t>
  </si>
  <si>
    <t>OBSERVACIONES</t>
  </si>
  <si>
    <t>INSTRUCCIONES DE DILIGENCIAMIENTO</t>
  </si>
  <si>
    <t>Nombre del Responsable, Correo Electrónico y Teléfono:</t>
  </si>
  <si>
    <t>FORMATO G05
PLAN DE MEJORAMIENTO ÚNICO</t>
  </si>
  <si>
    <t>DESCRIPCIÓN DEL HALLAZGO
Y/O DEFICIENCIA</t>
  </si>
  <si>
    <t>DESCRIPCIÓN DE LA META</t>
  </si>
  <si>
    <t>UNIDAD DE MEDIDA DE LA META</t>
  </si>
  <si>
    <t>PLAZO
(SEMANAS)</t>
  </si>
  <si>
    <t>FECHA DE INICIO</t>
  </si>
  <si>
    <t xml:space="preserve">FECHA DE TERMINACIÓN </t>
  </si>
  <si>
    <t>RESPONSABLE</t>
  </si>
  <si>
    <t>NOMBRE DE LA AUDITORÍA</t>
  </si>
  <si>
    <t>TIPO DE HALLAZGO
Y/O DEFICIENCIA</t>
  </si>
  <si>
    <t>FECHA DE LA AUDITORÍA
(MM/AA)</t>
  </si>
  <si>
    <t>NIVEL DE CUMPLIMIENTO
%</t>
  </si>
  <si>
    <t>ACCIÓN DE MEJORAMIENTO/CORRECTIVA</t>
  </si>
  <si>
    <t>DEPENDENCIA</t>
  </si>
  <si>
    <t>FUNCIONARIO</t>
  </si>
  <si>
    <t xml:space="preserve"> MATRIZ DE VALORACIÓN Y PRIORIZACIÓN DE PROCESOS</t>
  </si>
  <si>
    <t>Nivel según el Modelo de Operación por Procesos</t>
  </si>
  <si>
    <t xml:space="preserve">0: No se presentan expectativas sobre  el proceso.
1: Se presentan solicitudes por parte de la Subgerencias y Jefaturas. 
3: Se presentan solicitudes por parte de la Gerencia. 
5: Se presentan solicitudes por parte de la Junta Directiva. </t>
  </si>
  <si>
    <t>Macroproceso Estratégico</t>
  </si>
  <si>
    <t>Direccionamiento Estratégico</t>
  </si>
  <si>
    <t>Planeación Institucional</t>
  </si>
  <si>
    <t>Comunicación Organizacional</t>
  </si>
  <si>
    <t>Gestión Comercial</t>
  </si>
  <si>
    <t>Macroproceso De Apoyo</t>
  </si>
  <si>
    <t>Gestión Jurídica</t>
  </si>
  <si>
    <t>Gestión De Bienes Y Servicios</t>
  </si>
  <si>
    <t>Gestión De La Información</t>
  </si>
  <si>
    <t>Gestión Del Talento Humano</t>
  </si>
  <si>
    <t>Gestión Del Control Interno Disciplinario</t>
  </si>
  <si>
    <t>Macroproceso Prestación De Servicios</t>
  </si>
  <si>
    <t>Gestión De La Red De Servicios</t>
  </si>
  <si>
    <t>Gestión De La Participación Social</t>
  </si>
  <si>
    <t>Gestión De La Mejora</t>
  </si>
  <si>
    <t>Gestión De La Evaluación Y El Control</t>
  </si>
  <si>
    <t>Macroproceso De Evaluación</t>
  </si>
  <si>
    <t>Oficina de control Interno y Evaluación</t>
  </si>
  <si>
    <t>Valor promedio ponderado</t>
  </si>
  <si>
    <t>Versiòn</t>
  </si>
  <si>
    <t>Fecha</t>
  </si>
  <si>
    <t>Procesos o subprocesos</t>
  </si>
  <si>
    <t xml:space="preserve">Gestión Financiera </t>
  </si>
  <si>
    <t>Ingreso Del Usuario</t>
  </si>
  <si>
    <t>Egreso al Usurario</t>
  </si>
  <si>
    <t>Atención en salud</t>
  </si>
  <si>
    <t>3. Criterio del Auditor</t>
  </si>
  <si>
    <t>1: El proceso es catalogado por el equipo auditor de riesgo Bajo
3: El proceso es catalogado por el equipo auditor de riesgo Moderado
5: El proceso es catalogado por el equipo auditor de riesgo Alto</t>
  </si>
  <si>
    <t>1: Riesgo Bajo</t>
  </si>
  <si>
    <t>3: Riesgo Medio</t>
  </si>
  <si>
    <t>5: Riesgo Alto</t>
  </si>
  <si>
    <t>0: No se presentan expectativas sobre  el proceso.</t>
  </si>
  <si>
    <t xml:space="preserve">1: Se presentan solicitudes por parte de la Subgerencias y Jefaturas. </t>
  </si>
  <si>
    <t xml:space="preserve">3: Se presentan solicitudes por parte de la Gerencia. </t>
  </si>
  <si>
    <t xml:space="preserve">5: Se presentan solicitudes por parte de la Junta Directiva. </t>
  </si>
  <si>
    <t>Proceso</t>
  </si>
  <si>
    <t>Resultado</t>
  </si>
  <si>
    <t>1: Menos de 24 meses.
3: Entre 24y 36 meses.
5: Más de 36 meses</t>
  </si>
  <si>
    <t>5. Periodo de tiempo transcurrido entre auditorías.</t>
  </si>
  <si>
    <t>0: El proceso no está asociado a ningún programa estratégico 
1: El proceso está asociado a un programa estratégico
3: El proceso está asociado a dos programas estratégico
5: El proceso está asociado a tres o más programas estratégico</t>
  </si>
  <si>
    <t>Atención integral e integrada por la salud individual y familiar</t>
  </si>
  <si>
    <t>Reordenamiento de la capacidad instalada que permita operar eficientemente el Modelo de Prestación de Servicios propuesto</t>
  </si>
  <si>
    <t>Participación Social</t>
  </si>
  <si>
    <t>Responsabilidad Social</t>
  </si>
  <si>
    <t>Direccionamiento  Estratégico para el Desarrollo</t>
  </si>
  <si>
    <t>Sistema de gestión organizacional</t>
  </si>
  <si>
    <t>Gestión del control y la evaluación institucional</t>
  </si>
  <si>
    <t>Gestión del Mercadeo Corporativo</t>
  </si>
  <si>
    <t>Metrosalud Modelo de eficiencia y solidez</t>
  </si>
  <si>
    <t>Legalidad y Eficiencia Administrativa</t>
  </si>
  <si>
    <t>Metrosalud Capital humano fuente del desarrollo, con enfoque hacia la humanización de  la atención.</t>
  </si>
  <si>
    <t>Gestión del conocimiento</t>
  </si>
  <si>
    <t>Tecnologías de la información y la comunicación, pilar del buen Servicio</t>
  </si>
  <si>
    <t xml:space="preserve">a)    La estandarización del proceso: </t>
  </si>
  <si>
    <t xml:space="preserve">b)    Planes de Mejora: </t>
  </si>
  <si>
    <t xml:space="preserve">c)    Autoevaluación: </t>
  </si>
  <si>
    <t>(1) Proceso Estandarizado
(3) Proceso Documentado
(5) Proceso Desactualizado</t>
  </si>
  <si>
    <t xml:space="preserve">1: Realiza ejercicios de autoevaluación documentados 
3: Realizado ejercicios de autoevaluación pero no los tiene documentos ni son sistemáticos.
5: El proceso no ha realizado ejercicios de autoevaluación.
</t>
  </si>
  <si>
    <t>0: No presenten acciones de mejora vencidas
1: Acciones de mejora vencidas en un periodo de tiempo no superior a seis meses.
3: Acciones de mejora vencidas en un periodo de tiempo entre seis meses y un año.
5: Acciones de mejora vencidas en un periodo de tiempo superior a un año o que no hayan formulado plan de mejora  a un proceso de auditoría.</t>
  </si>
  <si>
    <t>IMPORTANCIA ESTRATEGICA DEL PROCESO</t>
  </si>
  <si>
    <t xml:space="preserve"> MATRIZ DE VALORACIÓN Y PRIORIZACIÓN DE PROCESOS POR CRITERIO</t>
  </si>
  <si>
    <t xml:space="preserve"> MATRIZ DE VALORACIÓN Y PRIORIZACIÓN DE PROCESOS POR CRITERIO </t>
  </si>
  <si>
    <t>Total</t>
  </si>
  <si>
    <t xml:space="preserve">Nota: (1) Registre 1 en la casilla correspondiente cuando el programa este asociado al proceso, (2) Totalice al finalizar la fila para identificar a cuantos programas esta asociado el proceso, (3) ordene en orden descendente de mayor a menor  </t>
  </si>
  <si>
    <t>Procesos o subprocesos VS Programas estratégicos</t>
  </si>
  <si>
    <t>Versión</t>
  </si>
  <si>
    <t>2. Expectativas de la Alta Dirección (Norma 2010 -A2)</t>
  </si>
  <si>
    <t>Riesgo</t>
  </si>
  <si>
    <t>Calificación</t>
  </si>
  <si>
    <t>Resultado ponderado</t>
  </si>
  <si>
    <t>Oficina de Control Interno y Evaluación</t>
  </si>
  <si>
    <t>4.Importancia  Estratégica del Proceso</t>
  </si>
  <si>
    <t>Orden de priorización</t>
  </si>
  <si>
    <t>CRITERIO:  1. Nivel de criticidad del riesgo</t>
  </si>
  <si>
    <t>Riesgo Inherente</t>
  </si>
  <si>
    <t>Procesos</t>
  </si>
  <si>
    <t>Alto</t>
  </si>
  <si>
    <t>Medio</t>
  </si>
  <si>
    <t>Bajo</t>
  </si>
  <si>
    <t>Total Amenazas</t>
  </si>
  <si>
    <t>Criticidad Tercios</t>
  </si>
  <si>
    <t xml:space="preserve"> </t>
  </si>
  <si>
    <t>Calificaciòn</t>
  </si>
  <si>
    <t>Tabla 4. Matriz valoración Criterio IMPORTANCIA ESTRATEGICA DEL PROCESO</t>
  </si>
  <si>
    <t>1. Nivel de criticidad del riesgo (Norma 2010). Riesgos inherentes</t>
  </si>
  <si>
    <t>FACTOR:  EXPECTATIVAS DE LA ALTA DIRECCIÓN</t>
  </si>
  <si>
    <t xml:space="preserve">En virtud a su nivel jerárquico, conocimientos y expectativas, la Alta Dirección puede generar aportes valiosos para la elaboración de la planeación anual de las auditorías.  Para tal fin se ha preparado éste formato con el fín de que se identifiquen los  procesos (unidades auditables) que pueden ser auditados, argumentando debidamente tal solicitud.
</t>
  </si>
  <si>
    <r>
      <t xml:space="preserve">A este criterio se le asigna una ponderación del </t>
    </r>
    <r>
      <rPr>
        <b/>
        <sz val="10"/>
        <rFont val="Century Gothic"/>
        <family val="2"/>
      </rPr>
      <t>15%</t>
    </r>
    <r>
      <rPr>
        <sz val="10"/>
        <rFont val="Century Gothic"/>
        <family val="2"/>
      </rPr>
      <t>, toda vez que se encuentra considerado dentro de la interpretación de la norma de planificación del Marco Internacional para la Práctica Profesional (Norma 2010 – A2)</t>
    </r>
  </si>
  <si>
    <t xml:space="preserve">INSTRUCCIÓN: 
1. Señale con una "X" en la columna "¿Cual proceso auditar?" máximo 3 procesos que usted considera se deben auditar durante el 2015.
2. Agregue al final en la fila de proyectos, si lo estima necesario, un proyecto o programa específico que usted considera se debe auditar.
3. Argumente brevemente en la columna "¿Por que?" con las razones o motivos para incluir esa Auditoría.
4. Describa brevemente que se debe auditar de ese proceso o unidad auditable.
</t>
  </si>
  <si>
    <t>¿Cuál proceso auditar?</t>
  </si>
  <si>
    <t>¿Por qué?</t>
  </si>
  <si>
    <t>¿Qué auditar?</t>
  </si>
  <si>
    <t>Número de solicitudes</t>
  </si>
  <si>
    <t>calificación</t>
  </si>
  <si>
    <t>Junta Directiva</t>
  </si>
  <si>
    <t>Gerente</t>
  </si>
  <si>
    <t>Jefe Jurídica</t>
  </si>
  <si>
    <t>Subgerente de Red</t>
  </si>
  <si>
    <t>Subgerente Financiera</t>
  </si>
  <si>
    <t>Jefe de Planeación</t>
  </si>
  <si>
    <t>Jefe de Mercadeo</t>
  </si>
  <si>
    <t>X</t>
  </si>
  <si>
    <t>El ambiente de control es indispensable</t>
  </si>
  <si>
    <t xml:space="preserve">Las expectativas financieras para la ESE </t>
  </si>
  <si>
    <t>Procedimientos</t>
  </si>
  <si>
    <t>Para tener claridad de la gestión</t>
  </si>
  <si>
    <t>Demandas, procesos</t>
  </si>
  <si>
    <t>Por volumen de contratación</t>
  </si>
  <si>
    <t>Proceso contractual</t>
  </si>
  <si>
    <t>Se hace necesario establecer la necesidad del Talento humano para la adecuada prestación de servicios en toda la red.</t>
  </si>
  <si>
    <t>Sistema Obligatorio de Garantía de la Calidad</t>
  </si>
  <si>
    <t>La importancia en la estabilidad de la empresa</t>
  </si>
  <si>
    <t>Gestión de recursos</t>
  </si>
  <si>
    <t>Persiste comportamiento historico de funcionarios que violan normas y no pasa nada</t>
  </si>
  <si>
    <t>Procesos disciplinarios archivados y si se justificaba su archivo</t>
  </si>
  <si>
    <t>Para evitar fallas en la prestación deservicios, guías y protocolos aplicados.</t>
  </si>
  <si>
    <t>Sistema Obligatorio de Garantía de la calidad</t>
  </si>
  <si>
    <t>La importancia de la atención del usuario. Se hace necesario realizar auditorías a tercerias.</t>
  </si>
  <si>
    <t>Las tercerías. Insumos , técnología, infraestructura. Cumplimiento de normatiovidad de habilitación.</t>
  </si>
  <si>
    <t>Validar avances</t>
  </si>
  <si>
    <t>Planes de mejora</t>
  </si>
  <si>
    <t>PROYECTOS</t>
  </si>
  <si>
    <t>APS SALUD FAMILIAR</t>
  </si>
  <si>
    <t>No se presentan expectativas sobre  el proceso.</t>
  </si>
  <si>
    <t xml:space="preserve">Se presentan solicitudes por parte de la Subgerencias y Jefaturas. </t>
  </si>
  <si>
    <t xml:space="preserve">Se presentan solicitudes por parte de la Gerencia. </t>
  </si>
  <si>
    <t xml:space="preserve">Se presentan solicitudes por parte de la Junta Directiva. </t>
  </si>
  <si>
    <t>Medio Alto</t>
  </si>
  <si>
    <t>Tabla 3. Matriz valoración Factor Criterio del Auditor</t>
  </si>
  <si>
    <t>FACTOR CRITERIO DEL AUDITOR</t>
  </si>
  <si>
    <t>Tabla 1. Calsificación del Riesgo inherente por proceso</t>
  </si>
  <si>
    <t>R2</t>
  </si>
  <si>
    <t>R3</t>
  </si>
  <si>
    <t xml:space="preserve">Desagregación del proceso </t>
  </si>
  <si>
    <t>0: Riesgo Bajo
1: Riesgo Medio
3: Riesgo Alto
5: Riesgo Muy Alto</t>
  </si>
  <si>
    <t>Procedimientos o proyectos</t>
  </si>
  <si>
    <t>Ponderación de Riesgos del Proceso</t>
  </si>
  <si>
    <t>0: No se presentan expectativas sobre  el proceso.
1: Se presenta una solicitud por parte  de Un integrante del Equipo Directivo 
3: Se presentan solicitudes por parte dos Integrantes del Equipo Directivo
5:  Se presentan solicitudes por parte tres o mas Integrantes del Equipo Directivo</t>
  </si>
  <si>
    <t>3. Criterio del Auditor
(20%)</t>
  </si>
  <si>
    <t>2. Expectativas de la Alta Dirección (Norma 2010 -A2)
(20%)</t>
  </si>
  <si>
    <t>4. Periodo de tiempo transcurrido entre auditorías.
(10%)</t>
  </si>
  <si>
    <t>SUBPROCESO DEFINICIÓN ESTRUCTURA DE PROCESOS</t>
  </si>
  <si>
    <t>SUBPROCESO GESTIÓN DE RIESGOS</t>
  </si>
  <si>
    <t>Subproceso, Procedimiento o proyecto</t>
  </si>
  <si>
    <t>0: Menos de 12 meses.
1: Entre 12 y 24 meses
3: Entre 24 y 36 meses.
5: Más de 36 meses</t>
  </si>
  <si>
    <t>0: El proceso es catalogado por el equipo auditor de riesgo Bajo
1: El proceso es catalogado por el equipo auditor de riesgo Moderado
3: El proceso es catalogado por el equipo auditor de riesgo Alto
5: El proceso es catalogado por el equipo auditor de riesgo Muy Alto</t>
  </si>
  <si>
    <t>R1 Desarticulación entre la planeación institucional, la estructura organizacional y la plataforma estratégica.</t>
  </si>
  <si>
    <t>R2 Cambios normativos y del entorno que afectan el direccionamiento estratégico</t>
  </si>
  <si>
    <r>
      <t>SUBPROCESO DEFINICIÓN ESTRATEGIA ORGANIZACIONAL (</t>
    </r>
    <r>
      <rPr>
        <b/>
        <sz val="10"/>
        <rFont val="Century Gothic"/>
        <family val="2"/>
      </rPr>
      <t>Procedimiento</t>
    </r>
    <r>
      <rPr>
        <sz val="10"/>
        <rFont val="Century Gothic"/>
        <family val="2"/>
      </rPr>
      <t xml:space="preserve"> ACUERDOS DE GESTIÓN)</t>
    </r>
  </si>
  <si>
    <r>
      <t>SUBPROCESO DEFINICIÓN ESTRUCTURA DE PROCESOS 
(</t>
    </r>
    <r>
      <rPr>
        <b/>
        <sz val="10"/>
        <rFont val="Century Gothic"/>
        <family val="2"/>
      </rPr>
      <t>Procedimiento</t>
    </r>
    <r>
      <rPr>
        <sz val="10"/>
        <rFont val="Century Gothic"/>
        <family val="2"/>
      </rPr>
      <t xml:space="preserve"> REVISIÓN Y AJUSTE DE LA ESTRUCTURA DE PROCESOS)</t>
    </r>
  </si>
  <si>
    <t>R3 Inadecuada gestión de los riesgos institucionales y/o de procesos</t>
  </si>
  <si>
    <t>R4 La estructura empresarial y la problemática sectorial pone en riesgo la  sostenibilidad de la empresa</t>
  </si>
  <si>
    <t>Panorama</t>
  </si>
  <si>
    <t>1. Nivel de criticidad del riesgo (Norma 2010). Riesgos Residual
(50%)</t>
  </si>
  <si>
    <t>Inherente</t>
  </si>
  <si>
    <t>Residual</t>
  </si>
  <si>
    <t>R1 Baja apropiación de las metodologias por parte de los responsables de formular planes, programas y proyectos</t>
  </si>
  <si>
    <t>R2 Metas planteadas que no llevan al cumplimiento de los objetivos organizacionales</t>
  </si>
  <si>
    <t>R3 Diagnóstico situacional de la organización desactualizado o no ajustado a la realidad</t>
  </si>
  <si>
    <t>R4 Formular planes, programas y proyectos que no resuelven los problemas organizacionales</t>
  </si>
  <si>
    <t>R5 Deficiente cierre de ciclos (P-H-V-A) de los planes, programas o proyectos</t>
  </si>
  <si>
    <t>R1 No lograr el mejoramiento de los procesos</t>
  </si>
  <si>
    <t>R1 La poca diversificacion de las fuentes de ingresos los concentra en dos pagadores</t>
  </si>
  <si>
    <t>R2 Inadecuado seguimiento y supervisión de  los contratos por venta de servicios</t>
  </si>
  <si>
    <t>R3 Venta de servicios con tarifas no competitivas en el mercado y/o que no garantizan rentabilidad de los negocios.</t>
  </si>
  <si>
    <t>R4 Facturacion de servicios de salud que no se ajusta a las condiciones de contratadas y radicación poco oportuna de las facturas por servicios prestados</t>
  </si>
  <si>
    <t>R5 vender servicios a entidades involucradas en lavado de activos</t>
  </si>
  <si>
    <t>R1 Errores en la facturación de los servicios prestados</t>
  </si>
  <si>
    <t>R2 Falta de oportunida en la entrega de la Factura a las entidades</t>
  </si>
  <si>
    <t>R3 Pago errado</t>
  </si>
  <si>
    <t>R4 Inoportunidad en los pagos</t>
  </si>
  <si>
    <t>R5 Falta de oportunidad en la entrega  de informes para cierres financieros y contables</t>
  </si>
  <si>
    <t>R6 Informes financieros inconsistentes</t>
  </si>
  <si>
    <t xml:space="preserve">R7 Total de gastos presupuestales ejecutados que superan el total del recaudo de la vigencia </t>
  </si>
  <si>
    <t>R8 Información por centro de costos con errores e inconsistente</t>
  </si>
  <si>
    <t>R9 Cartera no conciliada</t>
  </si>
  <si>
    <t>R1 Personal no competente para el cargo</t>
  </si>
  <si>
    <t xml:space="preserve">R2 No reemplazo  de la vacancias temporales y definitivas de la Planta de cargos </t>
  </si>
  <si>
    <t xml:space="preserve">R3 Errores en la liquidación de nómina y pagos de prestaciones sociales de los servidores  </t>
  </si>
  <si>
    <t xml:space="preserve">R1 No contar con los equipos biomédicos en las condiciones adecuadas de funcionamiento </t>
  </si>
  <si>
    <t>R2 Deficiencias en la Infraestructura fisica para prestar servicios de salud de manera segura</t>
  </si>
  <si>
    <t>R3 Fallas en el control de inventarios de bienes muebles</t>
  </si>
  <si>
    <t>R4 No disponer de los insumos requeridos para la prestación de los servicios</t>
  </si>
  <si>
    <t>R5 Inadecuada disposición de desechos peligrosos</t>
  </si>
  <si>
    <t>R6 No contar con las polizas que aseguren los riesgos de la empresa</t>
  </si>
  <si>
    <t>R7 Inadecuada definición de necesidades de bienes y/o servicios a contratar para proyectos de salud publica</t>
  </si>
  <si>
    <t>R8 Deficiencias en la Supervision e interventoria  de los contratos</t>
  </si>
  <si>
    <t xml:space="preserve">R9 Posibilidad de contratación de proveedores de la empresa que esten involucrados con Lavado de Activos y financiación del terrorismo </t>
  </si>
  <si>
    <t>R1 Red electrica sin las condiciones tecnicas requeridas para soportar los componentes del sistema de informacion</t>
  </si>
  <si>
    <t>R2 Red de datos sin las condiciones tecnicas requeridas para soportar los componentes del sistema de informacion en algunos puntos de atencion.</t>
  </si>
  <si>
    <t xml:space="preserve">R3 Obsolecencia de equipos de computo y de impresoras </t>
  </si>
  <si>
    <t>R4 No contar con información de calidad para el análisis y la toma de decisiones</t>
  </si>
  <si>
    <t>R5 Acceso lógico no autorizado</t>
  </si>
  <si>
    <t>R6 Espacios fisicos insuficientes e inadecuados para la conservacion de los documentos fisicos generando deterioro o perdida</t>
  </si>
  <si>
    <t>R7 Pérdida de información</t>
  </si>
  <si>
    <t>R8 Entrega de la Historia clínica a personas no autorizadas o sin cumplimiento de requisitos legales.</t>
  </si>
  <si>
    <t>R1 Conceptualización juridica insuficiente y representación judicial  afectada en su calidad</t>
  </si>
  <si>
    <t>R2 Demora en el cumplimiento de fallos judiciales</t>
  </si>
  <si>
    <t>R1 Paciente sin ingreso o con ingreso inoportuno (no acceso a los servicios)</t>
  </si>
  <si>
    <t>R2 No identificación (y/o derivación) de los programas o servicios a los que tiene derecho el usuario</t>
  </si>
  <si>
    <t>R3 No reasignación de citas canceladas</t>
  </si>
  <si>
    <t>R4 No atención priorizada a población especial contemplada en el Modelo de Prestación de Servicios</t>
  </si>
  <si>
    <t xml:space="preserve">R5  Inasistencia de pacientes a consulta externa y programas especiales. </t>
  </si>
  <si>
    <t>MUY ALTO (CATASTRÓFICO)</t>
  </si>
  <si>
    <t>MEDIO (MODERADO)</t>
  </si>
  <si>
    <t>ALTO (MAYOR)</t>
  </si>
  <si>
    <t>BAJO</t>
  </si>
  <si>
    <t>Alto (Mayor)</t>
  </si>
  <si>
    <t>R1 Falla en la continuidad en el proceso de atencion en salud</t>
  </si>
  <si>
    <t>R2 Identificación incorrecta del paciente en el proceso de atención</t>
  </si>
  <si>
    <t xml:space="preserve">R3 Error diagnóstico </t>
  </si>
  <si>
    <t>R4 Caídas</t>
  </si>
  <si>
    <t xml:space="preserve">R5 Vulneración de derechos del paciente </t>
  </si>
  <si>
    <t>R6 Registros clínicos y administrativos incompletos y/o deficientes</t>
  </si>
  <si>
    <t>R7 Comunicación no efectiva con los pacientes</t>
  </si>
  <si>
    <t>R8 Problemas relacionados con los medicamentos y su utilización</t>
  </si>
  <si>
    <t>R9 Complicaciones asociadas a la disponibilidad y manejo de sangre y componentes y a la transfusión sanguínea</t>
  </si>
  <si>
    <t>R10 Infecciones asociadas a la atención en salud</t>
  </si>
  <si>
    <t>R11 Úlceras por presión en paciente hospitalizado</t>
  </si>
  <si>
    <t>R12 Abandono  del servicio no autorizado (fugas)</t>
  </si>
  <si>
    <t>R13 Procedimientos quirúrgicos inseguros</t>
  </si>
  <si>
    <t>R14 Inadecuada planeación e implementación del modelo de prestación de servicios de salud basado en APS</t>
  </si>
  <si>
    <t>R1 Falta de continuidad en el tratamiento del paciente posterior al egreso, por fallas en su orientación</t>
  </si>
  <si>
    <t>Medio (Moderado)</t>
  </si>
  <si>
    <t>R2 Demora en el alta del paciente</t>
  </si>
  <si>
    <t>R3 Referencia inoportuna del paciente</t>
  </si>
  <si>
    <t>R4 Referencia no pertinente</t>
  </si>
  <si>
    <t>R5 falta de caraterizacion de las necesidades y espectativas del paciente y su familia al egreso</t>
  </si>
  <si>
    <t>R1 Prestación de servicios no declarados o con incumplimiento de estándares de habilitación</t>
  </si>
  <si>
    <t>R2 Oferta de servicios insuficiente para la demanda</t>
  </si>
  <si>
    <t>Muy Alto (Catastrófico)</t>
  </si>
  <si>
    <t>R3 Subutilización de la capacidad instalada hospitalaria</t>
  </si>
  <si>
    <t>R4 Falta de recursos financieros</t>
  </si>
  <si>
    <t>R5 Utilización inadecuada de los servicios de salud por la población</t>
  </si>
  <si>
    <t>R6 Caracterización  inadecuada de la población objeto</t>
  </si>
  <si>
    <t>R1 incumplimiento de los principios, normas y estandares para el ejercicio de la Auditoria</t>
  </si>
  <si>
    <t>R2 Riesgo de Detección (Entendido este; como que el proceso de auditoria no detecte los riesgos relevantes  materiales en los procesos auditados)</t>
  </si>
  <si>
    <t>R3 Confianza inadvertida (Entendido como: que no se valide la información que entrega el auditado por el exceso de confianza en este y se llegue a conclusiones erradas)</t>
  </si>
  <si>
    <t xml:space="preserve">R4 cobertura insuficiente del plan de las auditorias priorizadas </t>
  </si>
  <si>
    <t>R5 Falta de compromiso de la alta direccion con la funcion de auditoria interna.</t>
  </si>
  <si>
    <t>R1  Inefectividad en los espacios y mecanismos de participación social</t>
  </si>
  <si>
    <t xml:space="preserve">R2 Debil participación  en salud que aun no trasciende   la     transformacion cultural   en estilos de vida sana  </t>
  </si>
  <si>
    <t xml:space="preserve">R3 inoportunidad en la respuesta a queja y/o reclamo </t>
  </si>
  <si>
    <t>R4  Insatisfacción del usuario con la respuesta recibida</t>
  </si>
  <si>
    <t>R5 Falta de apropiación de los derechos y deberes por parte de los usuarios externos</t>
  </si>
  <si>
    <t>R1 Incumplimiento de términos en el trámite de los procesos disciplinarios</t>
  </si>
  <si>
    <t>R2 Violación de la reserva legal de los procesos disciplinarios</t>
  </si>
  <si>
    <t>R3 Pérdida de expedientes o piezas procesales</t>
  </si>
  <si>
    <t>R4 Prescripción de la acción disciplinaria</t>
  </si>
  <si>
    <t>R1 Falta de lineamientos organizacionales para la comunicación</t>
  </si>
  <si>
    <t>R2 La comunicación no es efectiva</t>
  </si>
  <si>
    <t>R3 Falta de apropiación de los canales y medios institucionales</t>
  </si>
  <si>
    <t>R4 Evaluación del desempeño de los servidores sin el seguimiento y evidencias establecidas en el procedimiento</t>
  </si>
  <si>
    <t>R5 Presencia de personal desmotivado y/o insatisfecho en la Empresa</t>
  </si>
  <si>
    <t>R6 Incumplimiento del Sistema Gestión de Seguridad y Salud en el trabajo</t>
  </si>
  <si>
    <t>R7 Aumento del ausentismo laboral</t>
  </si>
  <si>
    <t>R8 No cobro o cobro inoportuno de las incapacidades</t>
  </si>
  <si>
    <t>R9 Falta de gestion del Riesgo de Emergencias y Desastres</t>
  </si>
  <si>
    <t xml:space="preserve">R10 Vinculación de servidores que esten involucrados con Lavado de Activos </t>
  </si>
  <si>
    <t>R11 Implementación del PIC sin actualizar el sistema de costos soportes y/o inversión</t>
  </si>
  <si>
    <r>
      <t>SUBPROCESO  ELABORACIÓN INSTRUMENTOS DE GESTIÓN (</t>
    </r>
    <r>
      <rPr>
        <b/>
        <sz val="10"/>
        <rFont val="Century Gothic"/>
        <family val="2"/>
      </rPr>
      <t>Procedimiento:</t>
    </r>
    <r>
      <rPr>
        <sz val="10"/>
        <rFont val="Century Gothic"/>
        <family val="2"/>
      </rPr>
      <t xml:space="preserve"> DISEÑAR INSTRUMENTOS, METODOLOGÍAS Y HERRAMIENTAS DE GESTIÓN*)
</t>
    </r>
  </si>
  <si>
    <r>
      <t>SUBPROCESO FORMULACIÓN Y EVALUACIÓN DE PLANES, PROGRAMAS Y PROYECTOS
(</t>
    </r>
    <r>
      <rPr>
        <b/>
        <sz val="10"/>
        <rFont val="Century Gothic"/>
        <family val="2"/>
      </rPr>
      <t>Procedimiento</t>
    </r>
    <r>
      <rPr>
        <sz val="10"/>
        <rFont val="Century Gothic"/>
        <family val="2"/>
      </rPr>
      <t>: FORMULACIÓN Y EVALUACIÓN DE PLAN DE DESARROLLO)</t>
    </r>
  </si>
  <si>
    <r>
      <t>SUBPROCESO FORMULACIÓN Y EVALUACIÓN DE PLANES, PROGRAMAS Y PROYECTOS
(</t>
    </r>
    <r>
      <rPr>
        <b/>
        <sz val="10"/>
        <rFont val="Century Gothic"/>
        <family val="2"/>
      </rPr>
      <t>Procedimiento</t>
    </r>
    <r>
      <rPr>
        <sz val="10"/>
        <rFont val="Century Gothic"/>
        <family val="2"/>
      </rPr>
      <t>: FORMULACIÓN Y EVALUACIÓN DE PLAN OPERATIVO (ACCIÓN)</t>
    </r>
  </si>
  <si>
    <r>
      <rPr>
        <b/>
        <sz val="10"/>
        <rFont val="Century Gothic"/>
        <family val="2"/>
      </rPr>
      <t>Procedimiento:</t>
    </r>
    <r>
      <rPr>
        <sz val="10"/>
        <rFont val="Century Gothic"/>
        <family val="2"/>
      </rPr>
      <t xml:space="preserve"> DEFINIR LA ESTRATEGIA (PLAN) DE COMUNICACIÓN ORGANIZACIONAL (Interno Externo)</t>
    </r>
  </si>
  <si>
    <r>
      <rPr>
        <b/>
        <sz val="10"/>
        <rFont val="Century Gothic"/>
        <family val="2"/>
      </rPr>
      <t>Procedimiento:</t>
    </r>
    <r>
      <rPr>
        <sz val="10"/>
        <rFont val="Century Gothic"/>
        <family val="2"/>
      </rPr>
      <t xml:space="preserve"> LA COMUNICACIÓN INTERNA, LA COMUNICACIÓN EXTERNA Y LAS RELACIONES CORPORATIVAS</t>
    </r>
  </si>
  <si>
    <r>
      <rPr>
        <b/>
        <sz val="10"/>
        <rFont val="Century Gothic"/>
        <family val="2"/>
      </rPr>
      <t>Procedimiento:</t>
    </r>
    <r>
      <rPr>
        <sz val="10"/>
        <rFont val="Century Gothic"/>
        <family val="2"/>
      </rPr>
      <t xml:space="preserve"> DESARROLLAR LA COMUNICACIÓN INTERNA, LA COMUNICACIÓN EXTERNA Y LAS RELACIONES CORPORATIVAS</t>
    </r>
  </si>
  <si>
    <r>
      <rPr>
        <b/>
        <sz val="10"/>
        <rFont val="Century Gothic"/>
        <family val="2"/>
      </rPr>
      <t>Procedimiento</t>
    </r>
    <r>
      <rPr>
        <sz val="10"/>
        <rFont val="Century Gothic"/>
        <family val="2"/>
      </rPr>
      <t>: LGESTION PLAN DE VENTAS</t>
    </r>
  </si>
  <si>
    <r>
      <rPr>
        <b/>
        <sz val="10"/>
        <rFont val="Century Gothic"/>
        <family val="2"/>
      </rPr>
      <t>Procedimiento</t>
    </r>
    <r>
      <rPr>
        <sz val="10"/>
        <rFont val="Century Gothic"/>
        <family val="2"/>
      </rPr>
      <t>: SEGUIMIENTO A NEGOCIOS</t>
    </r>
  </si>
  <si>
    <r>
      <rPr>
        <b/>
        <sz val="10"/>
        <rFont val="Century Gothic"/>
        <family val="2"/>
      </rPr>
      <t>Procedimiento</t>
    </r>
    <r>
      <rPr>
        <sz val="10"/>
        <rFont val="Century Gothic"/>
        <family val="2"/>
      </rPr>
      <t>: NEGOCIACIÓN Y CONTRATACIÓN DE SERVICIOS</t>
    </r>
  </si>
  <si>
    <r>
      <rPr>
        <b/>
        <sz val="10"/>
        <rFont val="Century Gothic"/>
        <family val="2"/>
      </rPr>
      <t>Procedimiento:</t>
    </r>
    <r>
      <rPr>
        <sz val="10"/>
        <rFont val="Century Gothic"/>
        <family val="2"/>
      </rPr>
      <t xml:space="preserve"> DEFENSA Y REPRESENTACIÓN DE LOS INTERESES DE LA EMPRESA</t>
    </r>
  </si>
  <si>
    <r>
      <rPr>
        <b/>
        <sz val="10"/>
        <rFont val="Century Gothic"/>
        <family val="2"/>
      </rPr>
      <t>Procedimiento:</t>
    </r>
    <r>
      <rPr>
        <sz val="10"/>
        <rFont val="Century Gothic"/>
        <family val="2"/>
      </rPr>
      <t xml:space="preserve"> ESTIMACION DE NECESIDADES DE MEDICAMENTOS Y DISPOSITIVOS MEDICOS E INSUMOS GENERALES</t>
    </r>
  </si>
  <si>
    <r>
      <rPr>
        <b/>
        <sz val="10"/>
        <rFont val="Century Gothic"/>
        <family val="2"/>
      </rPr>
      <t>Procedimiento:</t>
    </r>
    <r>
      <rPr>
        <sz val="10"/>
        <rFont val="Century Gothic"/>
        <family val="2"/>
      </rPr>
      <t xml:space="preserve"> </t>
    </r>
  </si>
  <si>
    <r>
      <rPr>
        <b/>
        <sz val="10"/>
        <rFont val="Century Gothic"/>
        <family val="2"/>
      </rPr>
      <t>Procedimiento:</t>
    </r>
    <r>
      <rPr>
        <sz val="10"/>
        <rFont val="Century Gothic"/>
        <family val="2"/>
      </rPr>
      <t xml:space="preserve"> MANTENIMIENTO CORRECTIVO Y PREVENTIVO</t>
    </r>
  </si>
  <si>
    <r>
      <rPr>
        <b/>
        <sz val="10"/>
        <rFont val="Century Gothic"/>
        <family val="2"/>
      </rPr>
      <t>Procedimiento:</t>
    </r>
    <r>
      <rPr>
        <sz val="10"/>
        <rFont val="Century Gothic"/>
        <family val="2"/>
      </rPr>
      <t xml:space="preserve"> ESTRUCTURACIÓN DEL SISTEMA DE INFORMACIÓN</t>
    </r>
  </si>
  <si>
    <r>
      <rPr>
        <b/>
        <sz val="10"/>
        <rFont val="Century Gothic"/>
        <family val="2"/>
      </rPr>
      <t>Procedimiento:</t>
    </r>
    <r>
      <rPr>
        <sz val="10"/>
        <rFont val="Century Gothic"/>
        <family val="2"/>
      </rPr>
      <t xml:space="preserve"> OPERATIVIZACIÓN DEL SISTEMA DE INFORMACIÓN</t>
    </r>
  </si>
  <si>
    <r>
      <rPr>
        <b/>
        <sz val="10"/>
        <rFont val="Century Gothic"/>
        <family val="2"/>
      </rPr>
      <t>Procedimiento:</t>
    </r>
    <r>
      <rPr>
        <sz val="10"/>
        <rFont val="Century Gothic"/>
        <family val="2"/>
      </rPr>
      <t xml:space="preserve"> SEGURIDAD DE LA INFORMACION</t>
    </r>
  </si>
  <si>
    <r>
      <rPr>
        <b/>
        <sz val="10"/>
        <rFont val="Century Gothic"/>
        <family val="2"/>
      </rPr>
      <t>Procedimiento:</t>
    </r>
    <r>
      <rPr>
        <sz val="10"/>
        <rFont val="Century Gothic"/>
        <family val="2"/>
      </rPr>
      <t xml:space="preserve"> GESTION DOCUMENTAL</t>
    </r>
  </si>
  <si>
    <r>
      <rPr>
        <b/>
        <sz val="10"/>
        <rFont val="Century Gothic"/>
        <family val="2"/>
      </rPr>
      <t>Procedimiento:</t>
    </r>
    <r>
      <rPr>
        <sz val="10"/>
        <rFont val="Century Gothic"/>
        <family val="2"/>
      </rPr>
      <t xml:space="preserve"> ADMINISTRACIÓN DE HISTORIAS CLÍNICAS</t>
    </r>
  </si>
  <si>
    <r>
      <rPr>
        <b/>
        <sz val="10"/>
        <rFont val="Century Gothic"/>
        <family val="2"/>
      </rPr>
      <t>Procedimiento:</t>
    </r>
    <r>
      <rPr>
        <sz val="10"/>
        <rFont val="Century Gothic"/>
        <family val="2"/>
      </rPr>
      <t xml:space="preserve"> FACTURACIÓN USUARIOS
</t>
    </r>
    <r>
      <rPr>
        <b/>
        <sz val="10"/>
        <rFont val="Century Gothic"/>
        <family val="2"/>
      </rPr>
      <t>Procedimiento:</t>
    </r>
    <r>
      <rPr>
        <sz val="10"/>
        <rFont val="Century Gothic"/>
        <family val="2"/>
      </rPr>
      <t xml:space="preserve"> FACTURACIÓN ENTIDADES</t>
    </r>
  </si>
  <si>
    <r>
      <rPr>
        <b/>
        <sz val="10"/>
        <rFont val="Century Gothic"/>
        <family val="2"/>
      </rPr>
      <t>Procedimiento:</t>
    </r>
    <r>
      <rPr>
        <sz val="10"/>
        <rFont val="Century Gothic"/>
        <family val="2"/>
      </rPr>
      <t xml:space="preserve"> FACTURACIÓN ENTIDADES</t>
    </r>
  </si>
  <si>
    <r>
      <rPr>
        <b/>
        <sz val="10"/>
        <rFont val="Century Gothic"/>
        <family val="2"/>
      </rPr>
      <t>Procedimiento:</t>
    </r>
    <r>
      <rPr>
        <sz val="10"/>
        <rFont val="Century Gothic"/>
        <family val="2"/>
      </rPr>
      <t xml:space="preserve"> GESTIÓN DE PAGOS</t>
    </r>
  </si>
  <si>
    <r>
      <rPr>
        <b/>
        <sz val="10"/>
        <rFont val="Century Gothic"/>
        <family val="2"/>
      </rPr>
      <t>Procedimiento:</t>
    </r>
    <r>
      <rPr>
        <sz val="10"/>
        <rFont val="Century Gothic"/>
        <family val="2"/>
      </rPr>
      <t xml:space="preserve"> GESTIÓN CONTABLE</t>
    </r>
  </si>
  <si>
    <r>
      <rPr>
        <b/>
        <sz val="10"/>
        <rFont val="Century Gothic"/>
        <family val="2"/>
      </rPr>
      <t>Procedimiento:</t>
    </r>
    <r>
      <rPr>
        <sz val="10"/>
        <rFont val="Century Gothic"/>
        <family val="2"/>
      </rPr>
      <t xml:space="preserve"> GESTIÓN DE COSTOS</t>
    </r>
  </si>
  <si>
    <r>
      <rPr>
        <b/>
        <sz val="10"/>
        <rFont val="Century Gothic"/>
        <family val="2"/>
      </rPr>
      <t>Procedimiento:</t>
    </r>
    <r>
      <rPr>
        <sz val="10"/>
        <rFont val="Century Gothic"/>
        <family val="2"/>
      </rPr>
      <t xml:space="preserve"> GESTIÓN PRESUPUESTAL</t>
    </r>
  </si>
  <si>
    <r>
      <rPr>
        <b/>
        <sz val="10"/>
        <rFont val="Century Gothic"/>
        <family val="2"/>
      </rPr>
      <t>Procedimiento:</t>
    </r>
    <r>
      <rPr>
        <sz val="10"/>
        <rFont val="Century Gothic"/>
        <family val="2"/>
      </rPr>
      <t xml:space="preserve"> GESTIÓN DE CARTERA</t>
    </r>
  </si>
  <si>
    <r>
      <rPr>
        <b/>
        <sz val="10"/>
        <rFont val="Century Gothic"/>
        <family val="2"/>
      </rPr>
      <t>Procedimiento:</t>
    </r>
    <r>
      <rPr>
        <sz val="10"/>
        <rFont val="Century Gothic"/>
        <family val="2"/>
      </rPr>
      <t xml:space="preserve"> INGRESAR AL USUARIO</t>
    </r>
  </si>
  <si>
    <r>
      <rPr>
        <b/>
        <sz val="10"/>
        <rFont val="Century Gothic"/>
        <family val="2"/>
      </rPr>
      <t>Procedimiento:</t>
    </r>
    <r>
      <rPr>
        <sz val="10"/>
        <rFont val="Century Gothic"/>
        <family val="2"/>
      </rPr>
      <t xml:space="preserve"> ASIGNAR CITA DEL USUARIO</t>
    </r>
  </si>
  <si>
    <r>
      <rPr>
        <b/>
        <sz val="10"/>
        <rFont val="Century Gothic"/>
        <family val="2"/>
      </rPr>
      <t>Procedimiento:</t>
    </r>
    <r>
      <rPr>
        <sz val="10"/>
        <rFont val="Century Gothic"/>
        <family val="2"/>
      </rPr>
      <t xml:space="preserve"> INGRESO DE PERSONAL CARRERA ADMINISTRATIVA
</t>
    </r>
    <r>
      <rPr>
        <b/>
        <sz val="10"/>
        <rFont val="Century Gothic"/>
        <family val="2"/>
      </rPr>
      <t xml:space="preserve">Procedimiento: </t>
    </r>
    <r>
      <rPr>
        <sz val="10"/>
        <rFont val="Century Gothic"/>
        <family val="2"/>
      </rPr>
      <t>INGRESO DE PERSONAL OTRO TIPO DE EMPLEADOS</t>
    </r>
  </si>
  <si>
    <r>
      <rPr>
        <b/>
        <sz val="10"/>
        <rFont val="Century Gothic"/>
        <family val="2"/>
      </rPr>
      <t>Procedimiento:</t>
    </r>
    <r>
      <rPr>
        <sz val="10"/>
        <rFont val="Century Gothic"/>
        <family val="2"/>
      </rPr>
      <t xml:space="preserve"> ADMINISTRACIÓN SALARIOS Y PRESTACIONES SOCIALES</t>
    </r>
  </si>
  <si>
    <r>
      <rPr>
        <b/>
        <sz val="10"/>
        <rFont val="Century Gothic"/>
        <family val="2"/>
      </rPr>
      <t>Procedimiento:</t>
    </r>
    <r>
      <rPr>
        <sz val="10"/>
        <rFont val="Century Gothic"/>
        <family val="2"/>
      </rPr>
      <t xml:space="preserve"> EVALUACIÓN DESEMPEÑO LABORAL SERVIDORES PÚBLICOS</t>
    </r>
  </si>
  <si>
    <r>
      <rPr>
        <b/>
        <sz val="10"/>
        <rFont val="Century Gothic"/>
        <family val="2"/>
      </rPr>
      <t>Procedimiento:</t>
    </r>
    <r>
      <rPr>
        <sz val="10"/>
        <rFont val="Century Gothic"/>
        <family val="2"/>
      </rPr>
      <t xml:space="preserve"> MANTENIMIENTO DE PERSONAL - BIENESTAR LABORAL</t>
    </r>
  </si>
  <si>
    <r>
      <rPr>
        <b/>
        <sz val="10"/>
        <rFont val="Century Gothic"/>
        <family val="2"/>
      </rPr>
      <t>Procedimiento:</t>
    </r>
    <r>
      <rPr>
        <sz val="10"/>
        <rFont val="Century Gothic"/>
        <family val="2"/>
      </rPr>
      <t xml:space="preserve"> MANTENIMIENTO DE PERSONAL - HIGIENE Y SEGURIDAD INDUSTRIAL</t>
    </r>
  </si>
  <si>
    <r>
      <rPr>
        <b/>
        <sz val="10"/>
        <rFont val="Century Gothic"/>
        <family val="2"/>
      </rPr>
      <t>Procedimiento:</t>
    </r>
    <r>
      <rPr>
        <sz val="10"/>
        <rFont val="Century Gothic"/>
        <family val="2"/>
      </rPr>
      <t xml:space="preserve"> ADMINISTRACIÓN SEGURIDAD SOCIAL</t>
    </r>
  </si>
  <si>
    <r>
      <rPr>
        <b/>
        <sz val="10"/>
        <rFont val="Century Gothic"/>
        <family val="2"/>
      </rPr>
      <t>Procedimiento:</t>
    </r>
    <r>
      <rPr>
        <sz val="10"/>
        <rFont val="Century Gothic"/>
        <family val="2"/>
      </rPr>
      <t xml:space="preserve"> ADMINISTRACIÓN DE LA INFORMACIÓN DE LOS EMPLEOS DE LA PLANTA DE CARGOS</t>
    </r>
  </si>
  <si>
    <r>
      <rPr>
        <b/>
        <sz val="10"/>
        <rFont val="Century Gothic"/>
        <family val="2"/>
      </rPr>
      <t>Procedimiento:</t>
    </r>
    <r>
      <rPr>
        <sz val="10"/>
        <rFont val="Century Gothic"/>
        <family val="2"/>
      </rPr>
      <t xml:space="preserve"> FORMACIÓN Y CAPACITACIÓN DEL TALENTO HUMANO</t>
    </r>
  </si>
  <si>
    <r>
      <rPr>
        <b/>
        <sz val="10"/>
        <rFont val="Century Gothic"/>
        <family val="2"/>
      </rPr>
      <t>Procedimiento:</t>
    </r>
    <r>
      <rPr>
        <sz val="10"/>
        <rFont val="Century Gothic"/>
        <family val="2"/>
      </rPr>
      <t xml:space="preserve"> MONITOREO Y EVALUACIÓN DE LA RED DE SERVICIOS</t>
    </r>
  </si>
  <si>
    <r>
      <rPr>
        <b/>
        <sz val="10"/>
        <rFont val="Century Gothic"/>
        <family val="2"/>
      </rPr>
      <t>Procedimiento:</t>
    </r>
    <r>
      <rPr>
        <sz val="10"/>
        <rFont val="Century Gothic"/>
        <family val="2"/>
      </rPr>
      <t xml:space="preserve"> PLANEACIÓN DE LA PRESTACIÓN DE SERVICIOS</t>
    </r>
  </si>
  <si>
    <r>
      <rPr>
        <b/>
        <sz val="10"/>
        <rFont val="Century Gothic"/>
        <family val="2"/>
      </rPr>
      <t>Procedimiento:</t>
    </r>
    <r>
      <rPr>
        <sz val="10"/>
        <rFont val="Century Gothic"/>
        <family val="2"/>
      </rPr>
      <t xml:space="preserve"> ADSCRIPCIÓN DEL USUARIO Y SU FAMILIA POR PUNTO DE ATENCION</t>
    </r>
  </si>
  <si>
    <r>
      <rPr>
        <b/>
        <sz val="10"/>
        <rFont val="Century Gothic"/>
        <family val="2"/>
      </rPr>
      <t>Procedimiento:</t>
    </r>
    <r>
      <rPr>
        <sz val="10"/>
        <rFont val="Century Gothic"/>
        <family val="2"/>
      </rPr>
      <t xml:space="preserve"> EGRESO DEL USUARIO</t>
    </r>
  </si>
  <si>
    <r>
      <rPr>
        <b/>
        <sz val="10"/>
        <rFont val="Century Gothic"/>
        <family val="2"/>
      </rPr>
      <t>Procedimiento:</t>
    </r>
    <r>
      <rPr>
        <sz val="10"/>
        <rFont val="Century Gothic"/>
        <family val="2"/>
      </rPr>
      <t xml:space="preserve"> GESTIÓN DE LA REFERENCIA Y CONTRARREFERENCIA</t>
    </r>
  </si>
  <si>
    <r>
      <rPr>
        <b/>
        <sz val="10"/>
        <rFont val="Century Gothic"/>
        <family val="2"/>
      </rPr>
      <t>Procedimiento:</t>
    </r>
    <r>
      <rPr>
        <sz val="10"/>
        <rFont val="Century Gothic"/>
        <family val="2"/>
      </rPr>
      <t xml:space="preserve"> GESTIÓN DEMANDA INDUCIDA</t>
    </r>
  </si>
  <si>
    <r>
      <t>ATENCIÓN INTEGRAL COMPONENTE HOSPITALARIO</t>
    </r>
    <r>
      <rPr>
        <b/>
        <sz val="10"/>
        <rFont val="Century Gothic"/>
        <family val="2"/>
      </rPr>
      <t xml:space="preserve">
Procedimiento:</t>
    </r>
    <r>
      <rPr>
        <sz val="10"/>
        <rFont val="Century Gothic"/>
        <family val="2"/>
      </rPr>
      <t xml:space="preserve"> </t>
    </r>
  </si>
  <si>
    <r>
      <rPr>
        <b/>
        <sz val="10"/>
        <rFont val="Century Gothic"/>
        <family val="2"/>
      </rPr>
      <t>Procedimiento:</t>
    </r>
    <r>
      <rPr>
        <sz val="10"/>
        <rFont val="Century Gothic"/>
        <family val="2"/>
      </rPr>
      <t xml:space="preserve"> ATENCIÓN POR HOSPITALIZACIÓN</t>
    </r>
  </si>
  <si>
    <r>
      <rPr>
        <b/>
        <sz val="10"/>
        <rFont val="Century Gothic"/>
        <family val="2"/>
      </rPr>
      <t>Procedimiento:</t>
    </r>
    <r>
      <rPr>
        <sz val="10"/>
        <rFont val="Century Gothic"/>
        <family val="2"/>
      </rPr>
      <t xml:space="preserve"> ATENCIÒN POR CIRUGÍA</t>
    </r>
  </si>
  <si>
    <r>
      <rPr>
        <b/>
        <sz val="10"/>
        <rFont val="Century Gothic"/>
        <family val="2"/>
      </rPr>
      <t>Procedimiento:</t>
    </r>
    <r>
      <rPr>
        <sz val="10"/>
        <rFont val="Century Gothic"/>
        <family val="2"/>
      </rPr>
      <t xml:space="preserve"> PLANEACIÓN DE ESPACIOS Y MECANISMOS DE PARTICIPACIÓN SOCIAL COMUNITARIA</t>
    </r>
  </si>
  <si>
    <r>
      <rPr>
        <b/>
        <sz val="10"/>
        <rFont val="Century Gothic"/>
        <family val="2"/>
      </rPr>
      <t>Procedimiento:</t>
    </r>
    <r>
      <rPr>
        <sz val="10"/>
        <rFont val="Century Gothic"/>
        <family val="2"/>
      </rPr>
      <t xml:space="preserve"> DEFINIR LOS ESPACIOS Y MECANISMOS DE PARTICIPACIÓN SOCIAL PARA EL USUARIO Y SU FAMILIA</t>
    </r>
  </si>
  <si>
    <r>
      <rPr>
        <b/>
        <sz val="10"/>
        <rFont val="Century Gothic"/>
        <family val="2"/>
      </rPr>
      <t>Procedimiento:</t>
    </r>
    <r>
      <rPr>
        <sz val="10"/>
        <rFont val="Century Gothic"/>
        <family val="2"/>
      </rPr>
      <t xml:space="preserve">  ESCUCHA ACTIVA</t>
    </r>
  </si>
  <si>
    <t>Procesos o subprocesos Inherente</t>
  </si>
  <si>
    <t>Procesos o subprocesos residual</t>
  </si>
  <si>
    <t>Panorama R</t>
  </si>
  <si>
    <t>Riesgo Residual</t>
  </si>
  <si>
    <t>Metodologia ER</t>
  </si>
  <si>
    <t>Apoyo</t>
  </si>
  <si>
    <t>Código:</t>
  </si>
  <si>
    <t>Versión:</t>
  </si>
  <si>
    <t>Vigente a partir de:</t>
  </si>
  <si>
    <t>Página:</t>
  </si>
  <si>
    <t>1 de 1</t>
  </si>
  <si>
    <t>Direccionamiento y Planeación</t>
  </si>
  <si>
    <t>Gestión Venta de servicios</t>
  </si>
  <si>
    <t>Atención en P y P</t>
  </si>
  <si>
    <t>Atención Ambulatoria</t>
  </si>
  <si>
    <t>Atención en Urgencias</t>
  </si>
  <si>
    <t>Atención en Hospitalización</t>
  </si>
  <si>
    <t>Atención Quirurgica</t>
  </si>
  <si>
    <t>Atención en Laboratorio Clínico</t>
  </si>
  <si>
    <t>Atención en Imagenes Diagnósticas</t>
  </si>
  <si>
    <t>Gestión Servicio Farmaceutico</t>
  </si>
  <si>
    <t>Gestión Docencia Servicio</t>
  </si>
  <si>
    <t>Gestión Talento Humano</t>
  </si>
  <si>
    <t>Gestión Financiera</t>
  </si>
  <si>
    <t>Gestión Bienes y Servicios</t>
  </si>
  <si>
    <t>Gestión Documental</t>
  </si>
  <si>
    <t>Gestión de la Evaluación</t>
  </si>
  <si>
    <t>Enero</t>
  </si>
  <si>
    <t>Febrero</t>
  </si>
  <si>
    <t>Marzo</t>
  </si>
  <si>
    <t>Abril</t>
  </si>
  <si>
    <t>Mayo</t>
  </si>
  <si>
    <t>Junio</t>
  </si>
  <si>
    <t>Julio</t>
  </si>
  <si>
    <t>Agosto</t>
  </si>
  <si>
    <t>Septiembre</t>
  </si>
  <si>
    <t>Octubre</t>
  </si>
  <si>
    <t>Noviembre</t>
  </si>
  <si>
    <t>Diciembre</t>
  </si>
  <si>
    <t>Héctor Vieira</t>
  </si>
  <si>
    <t>F2101010119</t>
  </si>
  <si>
    <t>Fecha:</t>
  </si>
  <si>
    <t>Elaborado por:</t>
  </si>
  <si>
    <t>Revisado por:</t>
  </si>
  <si>
    <r>
      <rPr>
        <b/>
        <sz val="10"/>
        <color indexed="8"/>
        <rFont val="Century Gothic"/>
        <family val="2"/>
      </rPr>
      <t>Alcance del proceso:</t>
    </r>
    <r>
      <rPr>
        <sz val="10"/>
        <color indexed="8"/>
        <rFont val="Century Gothic"/>
        <family val="2"/>
      </rPr>
      <t xml:space="preserve">  Inicio:   Formular el plan de evaluación.  Final: Evaluar la organización</t>
    </r>
  </si>
  <si>
    <t>TIPO DE EVALUACIÓN</t>
  </si>
  <si>
    <t>PROCESOS</t>
  </si>
  <si>
    <t>Coordinador de la Auditoria</t>
  </si>
  <si>
    <t>Equipo Auditor</t>
  </si>
  <si>
    <t>Estratégico</t>
  </si>
  <si>
    <t>Misional</t>
  </si>
  <si>
    <t>Evalaución y Contol</t>
  </si>
  <si>
    <t>S1</t>
  </si>
  <si>
    <t>S2</t>
  </si>
  <si>
    <t>S3</t>
  </si>
  <si>
    <t>S4</t>
  </si>
  <si>
    <t>OFICINA CONTROL INTERNO Y EVALUACIÓN</t>
  </si>
  <si>
    <t>Control Interno Contable anteriores al año 2019</t>
  </si>
  <si>
    <t>Control Interno Contable vigencia 2019</t>
  </si>
  <si>
    <t>Gestión de Costos</t>
  </si>
  <si>
    <t>Gestión Presupuestal</t>
  </si>
  <si>
    <t>Facturación 2016 y 2017</t>
  </si>
  <si>
    <t>Atención Quirúrgica</t>
  </si>
  <si>
    <t>Gestión Servicio Farmacéutico</t>
  </si>
  <si>
    <t>Gestión Venta de Servicios</t>
  </si>
  <si>
    <t>Cajas Menores</t>
  </si>
  <si>
    <t>Gestión de la Evaluación (Autoevaluación)</t>
  </si>
  <si>
    <t>Seguimiento Auditorías Segunda Línea de Defensa</t>
  </si>
  <si>
    <t>Seguimiento Plan de Mejora Sistema de Gestión de Salud y Seguridad en el Trabajo</t>
  </si>
  <si>
    <t>Administración Seguridad Social  Incapacidades</t>
  </si>
  <si>
    <t>Gestión de Talento Humano</t>
  </si>
  <si>
    <t>Percepción de la Gestión Ética</t>
  </si>
  <si>
    <t>Evaluación Plan de Intervención de Riesgos</t>
  </si>
  <si>
    <t>Evaluación MIPG - FURAG</t>
  </si>
  <si>
    <t>Seguimiento a PQRS</t>
  </si>
  <si>
    <t>Evaluación Sistema de Gestión de Salud y Seguridad en el Trabajo</t>
  </si>
  <si>
    <t>Evaluación de la Percepción de la Gestión Ética</t>
  </si>
  <si>
    <t xml:space="preserve">Seguimiento Planes de Mejora (Contraloría) </t>
  </si>
  <si>
    <t>Nicolás Duque</t>
  </si>
  <si>
    <t>Adolfo Marulanda</t>
  </si>
  <si>
    <t>Equipo de la Oficina de Control Interno y Evaluación</t>
  </si>
  <si>
    <t xml:space="preserve">Claudia González </t>
  </si>
  <si>
    <t>Paola Daza</t>
  </si>
  <si>
    <t>Alfonso García</t>
  </si>
  <si>
    <t>Claudia González</t>
  </si>
  <si>
    <t xml:space="preserve">Paola Daza </t>
  </si>
  <si>
    <t>Noviembre de 2019</t>
  </si>
  <si>
    <t>Clasificación del Usuario por Urgencias</t>
  </si>
  <si>
    <t>Atención del Usuario por Urgencias</t>
  </si>
  <si>
    <t>Ingreso del Usuario por Urgencias</t>
  </si>
  <si>
    <t>Evaluación a la Gestión de las Dependencias</t>
  </si>
  <si>
    <t xml:space="preserve">Evaluación Anual Control Interno Contable </t>
  </si>
  <si>
    <t>Evaluación de Software y Derechos de Autor</t>
  </si>
  <si>
    <t xml:space="preserve">Informe Pormenorizado del Estado del  Sistema de Control Interno </t>
  </si>
  <si>
    <t xml:space="preserve">Seguimiento y Control Plan Anticorrupción y Atención al Ciudadano  </t>
  </si>
  <si>
    <t>Verificar Comité de Conciliación Estudios para Acción de Repetición</t>
  </si>
  <si>
    <t>Verificación Ley de Cuotas</t>
  </si>
  <si>
    <t>Seguimiento a la Inscripción de Trámites en el SUIT</t>
  </si>
  <si>
    <t xml:space="preserve">Asesoría y Acompañamiento </t>
  </si>
  <si>
    <t>Actividades de Gestión Preventiva o Autocontrol</t>
  </si>
  <si>
    <t>Formación de Auditores *
*El cronograma se complementa con lo programado en el Plan Institucional de Capacitación y con otras capacitaciones que se gestionen</t>
  </si>
  <si>
    <t>Informe de Austeridad en el Gasto (Decreto 984/2012)</t>
  </si>
  <si>
    <t>AUDITORÍAS CON ENFOQUE EN RIESGOS</t>
  </si>
  <si>
    <t xml:space="preserve">SEGUIMIENTO PLANES DE MEJORA  </t>
  </si>
  <si>
    <t>INFORMES DE LEY</t>
  </si>
  <si>
    <t>Diseño de instrumentos del proceso de Gestión de la Evaluación</t>
  </si>
  <si>
    <t>EVALUACIONES OTRAS DEPENDENCIAS</t>
  </si>
  <si>
    <t>EVALUACIONES O SEGUIMIENTOS OFICINA ASESORA DE PLANEACIÓN Y DESARROLLO ORGANIZACIONAL</t>
  </si>
  <si>
    <t xml:space="preserve">Auditoría Paciente Trazador UH San Cristobal </t>
  </si>
  <si>
    <t>Equipo de Planeación</t>
  </si>
  <si>
    <t>Auditoría Paciente Trazador UH Belén</t>
  </si>
  <si>
    <t>Auditoría Paciente Trazador UH Manrique</t>
  </si>
  <si>
    <t>Auditoría Paciente Trazador UH San Antonio de Prado</t>
  </si>
  <si>
    <t>Auditoría Paciente Trazador UH Doce de Octubre</t>
  </si>
  <si>
    <t>Auditoría Paciente Trazador UH Castilla</t>
  </si>
  <si>
    <t>Auditoría Paciente Trazador UH Nuevo Occidente</t>
  </si>
  <si>
    <t>Auditoría Paciente Trazador UH San Javier</t>
  </si>
  <si>
    <t>Auditoría Paciente Trazador UH Santa Cruz</t>
  </si>
  <si>
    <t>Auditoría Paciente Trazador CS Santo Domingo Savio</t>
  </si>
  <si>
    <t>Auditoria Comités Centrales y UPSS</t>
  </si>
  <si>
    <t>Seguimiento Acciones de mejora auditoría paciente trazador 2020 (Los seguimientos se realizarán a través del aplicativo Almera)</t>
  </si>
  <si>
    <t>Katia Flórez Pérez</t>
  </si>
  <si>
    <t>Rondas de Calidad Comité de Gerencia</t>
  </si>
  <si>
    <t>Comité de Gerencia</t>
  </si>
  <si>
    <t>EVALUACIONES O SEGUIMIENTOS SUBGERENCIA DE RED</t>
  </si>
  <si>
    <t>Evaluación Guía de Manejo de HTA</t>
  </si>
  <si>
    <t>Johana Velásquez R</t>
  </si>
  <si>
    <t>Evaluación Guía de Manejo de Atención del Parto</t>
  </si>
  <si>
    <t>Evaluación Guía de Crecimiento y Desarrollo</t>
  </si>
  <si>
    <t>Evaluación de Adherencia a las Primeras Causas de Morbilidad en Salud Mental (Esquizofrenia, Depresión, Transtornos Depresivos Recurrentes)</t>
  </si>
  <si>
    <t>Oportunidad de la realización de la Apendicectomía</t>
  </si>
  <si>
    <t>Oportunidad en la Atención Específica para Manejo de IAM</t>
  </si>
  <si>
    <t>Evaluación Guía de Control Prenatal</t>
  </si>
  <si>
    <t xml:space="preserve">Coordinadores Asistenciales UPSS </t>
  </si>
  <si>
    <t>Evaluación Guía de Manejo de Dislipidemia</t>
  </si>
  <si>
    <t>Evaluación Adherencia Protocolo de Violencia Sexual (Código Fucsia)</t>
  </si>
  <si>
    <t>EVALUACIONES ODONTOLOGIA</t>
  </si>
  <si>
    <t>Atención Preventiva en Salud Bucal</t>
  </si>
  <si>
    <t>Yolanda Jaramillo Marín</t>
  </si>
  <si>
    <t>Caries</t>
  </si>
  <si>
    <t>Enfermedad Gingival y Periodontal</t>
  </si>
  <si>
    <t>Patología Pulpar y Periapical</t>
  </si>
  <si>
    <t>Raiz Dental Retenida</t>
  </si>
  <si>
    <t>EVALUACIONES ENFERMERÍA</t>
  </si>
  <si>
    <t>Evaluación Guía de Crecimiento y Desarrollo (Enfermería)</t>
  </si>
  <si>
    <t>Piedad Elena Correa Álvarez</t>
  </si>
  <si>
    <t>Evaluación Guía de Planificación Familiar</t>
  </si>
  <si>
    <t>Detección Temprana Ca de Cuello Uterino</t>
  </si>
  <si>
    <t>Detección Temprana Alteraciones del Joven</t>
  </si>
  <si>
    <t>Detección Temprana Alteraciones Adulto</t>
  </si>
  <si>
    <t xml:space="preserve">EVALUACIONES O SEGUIMIENTOS SUBDIRECCIÓN ADMINISTRATIVA </t>
  </si>
  <si>
    <t>EVALUACIONES O SEGUIMIENTOS COMITÉ AMBIENTAL</t>
  </si>
  <si>
    <t>Visitas de verificación a los puntos de atención de las UPSS condicionadas, en el manejo y disposición de residuos hospitalarios</t>
  </si>
  <si>
    <t>Comité Ambiental</t>
  </si>
  <si>
    <t>Seguimiento a empresas gestoras de residuos</t>
  </si>
  <si>
    <t>Evaluación del cumplimiento de la gestión de residuos hospitalarios</t>
  </si>
  <si>
    <r>
      <rPr>
        <b/>
        <sz val="10"/>
        <rFont val="Century Gothic"/>
        <family val="2"/>
      </rPr>
      <t xml:space="preserve">APROBADO POR:  </t>
    </r>
    <r>
      <rPr>
        <sz val="10"/>
        <rFont val="Century Gothic"/>
        <family val="2"/>
      </rPr>
      <t xml:space="preserve"> </t>
    </r>
    <r>
      <rPr>
        <b/>
        <sz val="10"/>
        <rFont val="Century Gothic"/>
        <family val="2"/>
      </rPr>
      <t xml:space="preserve"> </t>
    </r>
    <r>
      <rPr>
        <sz val="10"/>
        <rFont val="Century Gothic"/>
        <family val="2"/>
      </rPr>
      <t xml:space="preserve"> </t>
    </r>
  </si>
  <si>
    <t>OTRAS ACTIVIDADES</t>
  </si>
  <si>
    <t>INFORME</t>
  </si>
  <si>
    <r>
      <t xml:space="preserve">EVALUACIONES MEDICINA 
</t>
    </r>
    <r>
      <rPr>
        <sz val="10"/>
        <rFont val="Century Gothic"/>
        <family val="2"/>
      </rPr>
      <t xml:space="preserve">
Las primeras ocho (8) evaluaciones hacen parte del Plan de Gestión y Plan de Acción (Resolución 743/2013)</t>
    </r>
  </si>
  <si>
    <t>Evaluación Guía de SHAE</t>
  </si>
  <si>
    <t>Procedimientos: Facturación Usuarios y Facturación Entidades</t>
  </si>
  <si>
    <t>Cajas Menores y Arqueos de Caja</t>
  </si>
  <si>
    <t>Nicolás Duque 
Héctor Vieira (Agosto)</t>
  </si>
  <si>
    <t>COMITÉ COORDINADOR DE CONTROL INTERNO. ACTA 05 DE DICIEMBRE 5 DE 2019</t>
  </si>
  <si>
    <t>Equipo  Oficina de Control Interno y Evaluación</t>
  </si>
  <si>
    <t>Nicolás Albeiro Duque Cano</t>
  </si>
  <si>
    <r>
      <rPr>
        <b/>
        <sz val="10"/>
        <color indexed="8"/>
        <rFont val="Century Gothic"/>
        <family val="2"/>
      </rPr>
      <t>Objetivo del proceso:</t>
    </r>
    <r>
      <rPr>
        <sz val="10"/>
        <color indexed="8"/>
        <rFont val="Century Gothic"/>
        <family val="2"/>
      </rPr>
      <t xml:space="preserve"> Evaluar y retroalimentar la organización para contribuir al mejoramiento de la gestión integral de la misma.</t>
    </r>
  </si>
  <si>
    <t xml:space="preserve"> CRONOGRAMA DE EVALUACIONES VIGENCIA 2020</t>
  </si>
  <si>
    <t>SEGUIMIENTO AUDITORÍAS REVISORÍA FISCAL</t>
  </si>
  <si>
    <t>Auditoría Nómina</t>
  </si>
  <si>
    <t>Auditoría Incapacidades</t>
  </si>
  <si>
    <t>Auditoría facturación (Prestación de servicios de salud)</t>
  </si>
  <si>
    <t>Auditoría en Salud</t>
  </si>
  <si>
    <t>Procedimiento Control de Inventario de Bienes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</si>
</sst>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2]\ * #,##0.00_ ;_ [$€-2]\ * \-#,##0.00_ ;_ [$€-2]\ * &quot;-&quot;??_ "/>
    <numFmt numFmtId="166" formatCode="0.0"/>
  </numFmts>
  <fonts count="64" x14ac:knownFonts="1">
    <font>
      <sz val="10"/>
      <name val="Arial"/>
    </font>
    <font>
      <sz val="10"/>
      <name val="Arial"/>
      <family val="2"/>
    </font>
    <font>
      <b/>
      <sz val="10"/>
      <name val="Arial"/>
      <family val="2"/>
    </font>
    <font>
      <sz val="8"/>
      <name val="Arial"/>
      <family val="2"/>
    </font>
    <font>
      <b/>
      <sz val="8"/>
      <name val="Arial"/>
      <family val="2"/>
    </font>
    <font>
      <sz val="10"/>
      <name val="Arial"/>
      <family val="2"/>
    </font>
    <font>
      <b/>
      <i/>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name val="Century Gothic"/>
      <family val="2"/>
    </font>
    <font>
      <sz val="11"/>
      <color indexed="81"/>
      <name val="Tahoma"/>
      <family val="2"/>
    </font>
    <font>
      <sz val="14"/>
      <color indexed="81"/>
      <name val="Tahoma"/>
      <family val="2"/>
    </font>
    <font>
      <sz val="16"/>
      <color indexed="81"/>
      <name val="Tahoma"/>
      <family val="2"/>
    </font>
    <font>
      <b/>
      <i/>
      <u/>
      <sz val="20"/>
      <name val="Century Gothic"/>
      <family val="2"/>
    </font>
    <font>
      <b/>
      <sz val="12"/>
      <name val="Century Gothic"/>
      <family val="2"/>
    </font>
    <font>
      <b/>
      <sz val="10"/>
      <name val="Century Gothic"/>
      <family val="2"/>
    </font>
    <font>
      <sz val="12"/>
      <name val="Century Gothic"/>
      <family val="2"/>
    </font>
    <font>
      <sz val="8"/>
      <name val="Century Gothic"/>
      <family val="2"/>
    </font>
    <font>
      <sz val="10"/>
      <name val="Arial"/>
      <family val="2"/>
    </font>
    <font>
      <sz val="9"/>
      <color indexed="81"/>
      <name val="Tahoma"/>
      <family val="2"/>
    </font>
    <font>
      <b/>
      <sz val="9"/>
      <color indexed="81"/>
      <name val="Tahoma"/>
      <family val="2"/>
    </font>
    <font>
      <b/>
      <i/>
      <u/>
      <sz val="14"/>
      <name val="Century Gothic"/>
      <family val="2"/>
    </font>
    <font>
      <sz val="14"/>
      <name val="Arial"/>
      <family val="2"/>
    </font>
    <font>
      <i/>
      <sz val="10"/>
      <name val="Century Gothic"/>
      <family val="2"/>
    </font>
    <font>
      <b/>
      <u/>
      <sz val="10"/>
      <name val="Century Gothic"/>
      <family val="2"/>
    </font>
    <font>
      <b/>
      <sz val="8"/>
      <name val="Century Gothic"/>
      <family val="2"/>
    </font>
    <font>
      <b/>
      <sz val="8"/>
      <color indexed="81"/>
      <name val="Tahoma"/>
      <family val="2"/>
    </font>
    <font>
      <sz val="8"/>
      <color indexed="81"/>
      <name val="Tahoma"/>
      <family val="2"/>
    </font>
    <font>
      <b/>
      <sz val="12"/>
      <color indexed="81"/>
      <name val="Tahoma"/>
      <family val="2"/>
    </font>
    <font>
      <sz val="12"/>
      <color indexed="81"/>
      <name val="Tahoma"/>
      <family val="2"/>
    </font>
    <font>
      <b/>
      <sz val="11"/>
      <color theme="1"/>
      <name val="Century Gothic"/>
      <family val="2"/>
    </font>
    <font>
      <b/>
      <sz val="10"/>
      <color rgb="FFFFFFFF"/>
      <name val="Century Gothic"/>
      <family val="2"/>
    </font>
    <font>
      <b/>
      <sz val="11"/>
      <color rgb="FFFFFFFF"/>
      <name val="Century Gothic"/>
      <family val="2"/>
    </font>
    <font>
      <sz val="10"/>
      <color rgb="FF1D1B11"/>
      <name val="Century Gothic"/>
      <family val="2"/>
    </font>
    <font>
      <b/>
      <sz val="8"/>
      <color theme="1"/>
      <name val="Century Gothic"/>
      <family val="2"/>
    </font>
    <font>
      <sz val="10"/>
      <color theme="1"/>
      <name val="Arial"/>
      <family val="2"/>
    </font>
    <font>
      <sz val="10"/>
      <color theme="1"/>
      <name val="Calibri"/>
      <family val="2"/>
    </font>
    <font>
      <b/>
      <sz val="10"/>
      <name val="Calibri"/>
      <family val="2"/>
    </font>
    <font>
      <b/>
      <sz val="10"/>
      <color theme="1"/>
      <name val="Arial"/>
      <family val="2"/>
    </font>
    <font>
      <b/>
      <sz val="18"/>
      <color indexed="81"/>
      <name val="Tahoma"/>
      <family val="2"/>
    </font>
    <font>
      <sz val="18"/>
      <color indexed="81"/>
      <name val="Tahoma"/>
      <family val="2"/>
    </font>
    <font>
      <sz val="10"/>
      <color theme="2" tint="-0.89999084444715716"/>
      <name val="Century Gothic"/>
      <family val="2"/>
    </font>
    <font>
      <sz val="10"/>
      <color theme="1"/>
      <name val="Century Gothic"/>
      <family val="2"/>
    </font>
    <font>
      <sz val="10"/>
      <color indexed="8"/>
      <name val="Century Gothic"/>
      <family val="2"/>
    </font>
    <font>
      <b/>
      <sz val="16"/>
      <color indexed="8"/>
      <name val="Century Gothic"/>
      <family val="2"/>
    </font>
    <font>
      <b/>
      <sz val="10"/>
      <color indexed="8"/>
      <name val="Century Gothic"/>
      <family val="2"/>
    </font>
    <font>
      <b/>
      <sz val="10"/>
      <color theme="1"/>
      <name val="Century Gothic"/>
      <family val="2"/>
    </font>
    <font>
      <b/>
      <sz val="10"/>
      <color theme="0"/>
      <name val="Century Gothic"/>
      <family val="2"/>
    </font>
    <font>
      <sz val="10"/>
      <color rgb="FF000000"/>
      <name val="Century Gothic"/>
      <family val="2"/>
    </font>
    <font>
      <b/>
      <sz val="10"/>
      <color rgb="FF000000"/>
      <name val="Century Gothic"/>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65"/>
        <bgColor indexed="64"/>
      </patternFill>
    </fill>
    <fill>
      <patternFill patternType="solid">
        <fgColor theme="6" tint="0.79998168889431442"/>
        <bgColor indexed="64"/>
      </patternFill>
    </fill>
    <fill>
      <patternFill patternType="solid">
        <fgColor rgb="FF00B050"/>
        <bgColor indexed="64"/>
      </patternFill>
    </fill>
    <fill>
      <patternFill patternType="solid">
        <fgColor rgb="FFFFC000"/>
        <bgColor indexed="64"/>
      </patternFill>
    </fill>
    <fill>
      <patternFill patternType="solid">
        <fgColor rgb="FFC00000"/>
        <bgColor indexed="64"/>
      </patternFill>
    </fill>
    <fill>
      <patternFill patternType="solid">
        <fgColor rgb="FF0000CC"/>
        <bgColor indexed="64"/>
      </patternFill>
    </fill>
    <fill>
      <patternFill patternType="solid">
        <fgColor rgb="FF0066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rgb="FF7030A0"/>
        <bgColor indexed="64"/>
      </patternFill>
    </fill>
    <fill>
      <patternFill patternType="solid">
        <fgColor rgb="FF92D050"/>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008000"/>
        <bgColor indexed="64"/>
      </patternFill>
    </fill>
    <fill>
      <patternFill patternType="solid">
        <fgColor theme="8" tint="0.79998168889431442"/>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auto="1"/>
      </top>
      <bottom/>
      <diagonal/>
    </border>
    <border>
      <left style="thin">
        <color indexed="64"/>
      </left>
      <right style="thin">
        <color indexed="64"/>
      </right>
      <top/>
      <bottom style="hair">
        <color auto="1"/>
      </bottom>
      <diagonal/>
    </border>
    <border>
      <left style="thin">
        <color indexed="64"/>
      </left>
      <right style="hair">
        <color auto="1"/>
      </right>
      <top style="thin">
        <color indexed="64"/>
      </top>
      <bottom/>
      <diagonal/>
    </border>
    <border>
      <left style="thin">
        <color indexed="64"/>
      </left>
      <right style="hair">
        <color auto="1"/>
      </right>
      <top/>
      <bottom/>
      <diagonal/>
    </border>
    <border>
      <left style="thin">
        <color indexed="64"/>
      </left>
      <right style="hair">
        <color auto="1"/>
      </right>
      <top/>
      <bottom style="hair">
        <color auto="1"/>
      </bottom>
      <diagonal/>
    </border>
    <border>
      <left style="hair">
        <color auto="1"/>
      </left>
      <right style="thin">
        <color indexed="64"/>
      </right>
      <top style="hair">
        <color auto="1"/>
      </top>
      <bottom/>
      <diagonal/>
    </border>
    <border>
      <left style="hair">
        <color auto="1"/>
      </left>
      <right style="thin">
        <color indexed="64"/>
      </right>
      <top/>
      <bottom/>
      <diagonal/>
    </border>
    <border>
      <left style="hair">
        <color auto="1"/>
      </left>
      <right style="thin">
        <color indexed="64"/>
      </right>
      <top/>
      <bottom style="hair">
        <color auto="1"/>
      </bottom>
      <diagonal/>
    </border>
    <border>
      <left style="thin">
        <color indexed="64"/>
      </left>
      <right/>
      <top style="hair">
        <color auto="1"/>
      </top>
      <bottom/>
      <diagonal/>
    </border>
    <border>
      <left style="thin">
        <color indexed="64"/>
      </left>
      <right/>
      <top/>
      <bottom style="hair">
        <color auto="1"/>
      </bottom>
      <diagonal/>
    </border>
    <border>
      <left/>
      <right style="thin">
        <color indexed="64"/>
      </right>
      <top style="hair">
        <color auto="1"/>
      </top>
      <bottom/>
      <diagonal/>
    </border>
    <border>
      <left/>
      <right style="thin">
        <color indexed="64"/>
      </right>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47">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1" fillId="1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165" fontId="1" fillId="0" borderId="0" applyFont="0" applyFill="0" applyBorder="0" applyAlignment="0" applyProtection="0"/>
    <xf numFmtId="0" fontId="15" fillId="3" borderId="0" applyNumberFormat="0" applyBorder="0" applyAlignment="0" applyProtection="0"/>
    <xf numFmtId="164" fontId="32" fillId="0" borderId="0" applyFont="0" applyFill="0" applyBorder="0" applyAlignment="0" applyProtection="0"/>
    <xf numFmtId="0" fontId="16" fillId="22" borderId="0" applyNumberFormat="0" applyBorder="0" applyAlignment="0" applyProtection="0"/>
    <xf numFmtId="0" fontId="5" fillId="0" borderId="0"/>
    <xf numFmtId="0" fontId="1" fillId="23" borderId="4" applyNumberFormat="0" applyFont="0" applyAlignment="0" applyProtection="0"/>
    <xf numFmtId="9" fontId="32" fillId="0" borderId="0" applyFont="0" applyFill="0" applyBorder="0" applyAlignment="0" applyProtection="0"/>
    <xf numFmtId="9" fontId="1" fillId="0" borderId="0" applyFont="0" applyFill="0" applyBorder="0" applyAlignment="0" applyProtection="0"/>
    <xf numFmtId="0" fontId="17" fillId="16" borderId="5"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13" fillId="0" borderId="7" applyNumberFormat="0" applyFill="0" applyAlignment="0" applyProtection="0"/>
    <xf numFmtId="0" fontId="22" fillId="0" borderId="8" applyNumberFormat="0" applyFill="0" applyAlignment="0" applyProtection="0"/>
    <xf numFmtId="0" fontId="49" fillId="0" borderId="0"/>
  </cellStyleXfs>
  <cellXfs count="432">
    <xf numFmtId="0" fontId="0" fillId="0" borderId="0" xfId="0"/>
    <xf numFmtId="0" fontId="6" fillId="24" borderId="9" xfId="35" applyFont="1" applyFill="1" applyBorder="1" applyAlignment="1">
      <alignment horizontal="center" vertical="center" wrapText="1"/>
    </xf>
    <xf numFmtId="0" fontId="5" fillId="0" borderId="0" xfId="35" applyFont="1"/>
    <xf numFmtId="0" fontId="3" fillId="0" borderId="0" xfId="35" applyFont="1"/>
    <xf numFmtId="0" fontId="4" fillId="0" borderId="10" xfId="35" applyFont="1" applyFill="1" applyBorder="1" applyAlignment="1">
      <alignment horizontal="center" vertical="center" wrapText="1"/>
    </xf>
    <xf numFmtId="0" fontId="4" fillId="0" borderId="11" xfId="35" applyFont="1" applyFill="1" applyBorder="1" applyAlignment="1">
      <alignment horizontal="center" vertical="center" wrapText="1"/>
    </xf>
    <xf numFmtId="0" fontId="4" fillId="0" borderId="10" xfId="35" applyFont="1" applyFill="1" applyBorder="1" applyAlignment="1">
      <alignment vertical="center" wrapText="1"/>
    </xf>
    <xf numFmtId="0" fontId="3" fillId="0" borderId="11" xfId="35" applyFont="1" applyBorder="1" applyAlignment="1">
      <alignment horizontal="center" vertical="center"/>
    </xf>
    <xf numFmtId="0" fontId="3" fillId="25" borderId="11" xfId="35" applyFont="1" applyFill="1" applyBorder="1" applyAlignment="1">
      <alignment horizontal="center" vertical="center"/>
    </xf>
    <xf numFmtId="10" fontId="3" fillId="25" borderId="11" xfId="35" applyNumberFormat="1" applyFont="1" applyFill="1" applyBorder="1" applyAlignment="1">
      <alignment horizontal="center" vertical="center"/>
    </xf>
    <xf numFmtId="0" fontId="3" fillId="25" borderId="11" xfId="35" applyFont="1" applyFill="1" applyBorder="1" applyAlignment="1">
      <alignment horizontal="justify" vertical="center"/>
    </xf>
    <xf numFmtId="0" fontId="3" fillId="25" borderId="0" xfId="35" applyFont="1" applyFill="1" applyBorder="1" applyAlignment="1">
      <alignment horizontal="left"/>
    </xf>
    <xf numFmtId="0" fontId="3" fillId="25" borderId="12" xfId="35" applyFont="1" applyFill="1" applyBorder="1" applyAlignment="1">
      <alignment horizontal="left"/>
    </xf>
    <xf numFmtId="0" fontId="3" fillId="25" borderId="0" xfId="35" applyFont="1" applyFill="1" applyBorder="1" applyAlignment="1">
      <alignment horizontal="center"/>
    </xf>
    <xf numFmtId="0" fontId="3" fillId="25" borderId="12" xfId="35" applyFont="1" applyFill="1" applyBorder="1" applyAlignment="1">
      <alignment horizontal="center"/>
    </xf>
    <xf numFmtId="0" fontId="3" fillId="25" borderId="0" xfId="35" applyFont="1" applyFill="1" applyBorder="1"/>
    <xf numFmtId="0" fontId="3" fillId="26" borderId="12" xfId="35" applyFont="1" applyFill="1" applyBorder="1"/>
    <xf numFmtId="0" fontId="3" fillId="25" borderId="9" xfId="35" applyFont="1" applyFill="1" applyBorder="1" applyAlignment="1">
      <alignment horizontal="center" vertical="center"/>
    </xf>
    <xf numFmtId="10" fontId="3" fillId="25" borderId="9" xfId="35" applyNumberFormat="1" applyFont="1" applyFill="1" applyBorder="1" applyAlignment="1">
      <alignment horizontal="center" vertical="center"/>
    </xf>
    <xf numFmtId="0" fontId="3" fillId="25" borderId="9" xfId="35" applyFont="1" applyFill="1" applyBorder="1" applyAlignment="1">
      <alignment horizontal="justify" vertical="center"/>
    </xf>
    <xf numFmtId="0" fontId="3" fillId="26" borderId="0" xfId="35" applyFont="1" applyFill="1" applyBorder="1"/>
    <xf numFmtId="0" fontId="3" fillId="0" borderId="0" xfId="35" applyFont="1" applyFill="1"/>
    <xf numFmtId="0" fontId="2" fillId="0" borderId="0" xfId="35" applyFont="1" applyFill="1" applyAlignment="1">
      <alignment horizontal="center" vertical="center" wrapText="1"/>
    </xf>
    <xf numFmtId="0" fontId="5" fillId="0" borderId="0" xfId="35" applyFill="1"/>
    <xf numFmtId="0" fontId="5" fillId="0" borderId="0" xfId="35"/>
    <xf numFmtId="0" fontId="23" fillId="0" borderId="0" xfId="0" applyFont="1"/>
    <xf numFmtId="0" fontId="27" fillId="0" borderId="13" xfId="0" applyFont="1" applyBorder="1" applyAlignment="1">
      <alignment horizontal="center" vertical="center"/>
    </xf>
    <xf numFmtId="0" fontId="27" fillId="0" borderId="0" xfId="0" applyFont="1" applyBorder="1" applyAlignment="1">
      <alignment horizontal="center" vertical="center"/>
    </xf>
    <xf numFmtId="0" fontId="23" fillId="0" borderId="0" xfId="0" applyFont="1" applyAlignment="1">
      <alignment vertical="center" wrapText="1"/>
    </xf>
    <xf numFmtId="0" fontId="31" fillId="27" borderId="11" xfId="0" applyFont="1" applyFill="1" applyBorder="1" applyAlignment="1">
      <alignment horizontal="justify" vertical="center" wrapText="1"/>
    </xf>
    <xf numFmtId="9" fontId="23" fillId="28" borderId="11" xfId="0" applyNumberFormat="1" applyFont="1" applyFill="1" applyBorder="1" applyAlignment="1">
      <alignment horizontal="center"/>
    </xf>
    <xf numFmtId="0" fontId="23" fillId="0" borderId="11" xfId="0" applyFont="1" applyBorder="1" applyAlignment="1">
      <alignment horizontal="justify" vertical="center" wrapText="1"/>
    </xf>
    <xf numFmtId="0" fontId="23" fillId="0" borderId="11" xfId="0" applyFont="1" applyBorder="1" applyAlignment="1">
      <alignment vertical="center" wrapText="1"/>
    </xf>
    <xf numFmtId="0" fontId="23" fillId="0" borderId="11" xfId="0" applyFont="1" applyFill="1" applyBorder="1" applyAlignment="1">
      <alignment horizontal="justify" vertical="center" wrapText="1"/>
    </xf>
    <xf numFmtId="0" fontId="23" fillId="0" borderId="11" xfId="0" applyFont="1" applyBorder="1" applyAlignment="1">
      <alignment horizontal="center" vertical="center"/>
    </xf>
    <xf numFmtId="9" fontId="23" fillId="0" borderId="11" xfId="0" applyNumberFormat="1" applyFont="1" applyBorder="1" applyAlignment="1">
      <alignment horizontal="center" vertical="center" wrapText="1"/>
    </xf>
    <xf numFmtId="0" fontId="23" fillId="0" borderId="11" xfId="0" applyFont="1" applyFill="1" applyBorder="1" applyAlignment="1">
      <alignment horizontal="center" vertical="center" wrapText="1"/>
    </xf>
    <xf numFmtId="0" fontId="23" fillId="0" borderId="11" xfId="0" applyFont="1" applyFill="1" applyBorder="1" applyAlignment="1">
      <alignment horizontal="center" vertical="center"/>
    </xf>
    <xf numFmtId="1" fontId="23" fillId="0" borderId="11" xfId="0" applyNumberFormat="1" applyFont="1" applyFill="1" applyBorder="1" applyAlignment="1">
      <alignment horizontal="center" vertical="center"/>
    </xf>
    <xf numFmtId="0" fontId="23" fillId="0" borderId="11" xfId="0" applyFont="1" applyBorder="1"/>
    <xf numFmtId="0" fontId="29" fillId="28" borderId="14" xfId="0" applyFont="1" applyFill="1" applyBorder="1" applyAlignment="1">
      <alignment horizontal="center" vertical="center" wrapText="1"/>
    </xf>
    <xf numFmtId="0" fontId="29" fillId="28" borderId="9" xfId="0" applyFont="1" applyFill="1" applyBorder="1" applyAlignment="1">
      <alignment horizontal="center" vertical="center" wrapText="1"/>
    </xf>
    <xf numFmtId="0" fontId="44" fillId="29" borderId="11" xfId="0" applyFont="1" applyFill="1" applyBorder="1" applyAlignment="1">
      <alignment horizontal="justify" vertical="center" wrapText="1"/>
    </xf>
    <xf numFmtId="0" fontId="45" fillId="30" borderId="11" xfId="0" applyFont="1" applyFill="1" applyBorder="1" applyAlignment="1">
      <alignment horizontal="justify" vertical="center" wrapText="1"/>
    </xf>
    <xf numFmtId="0" fontId="46" fillId="31" borderId="11" xfId="0" applyFont="1" applyFill="1" applyBorder="1" applyAlignment="1">
      <alignment horizontal="justify" vertical="center" wrapText="1"/>
    </xf>
    <xf numFmtId="0" fontId="46" fillId="32" borderId="11" xfId="0" applyFont="1" applyFill="1" applyBorder="1" applyAlignment="1">
      <alignment horizontal="justify" vertical="center"/>
    </xf>
    <xf numFmtId="0" fontId="0" fillId="0" borderId="0" xfId="0" applyAlignment="1">
      <alignment horizontal="center" vertical="center" wrapText="1"/>
    </xf>
    <xf numFmtId="0" fontId="0" fillId="0" borderId="11" xfId="0" applyBorder="1" applyAlignment="1">
      <alignment horizontal="center"/>
    </xf>
    <xf numFmtId="0" fontId="23" fillId="0" borderId="0" xfId="0" applyFont="1" applyAlignment="1">
      <alignment horizontal="center"/>
    </xf>
    <xf numFmtId="0" fontId="23" fillId="0" borderId="0" xfId="0" applyFont="1" applyFill="1" applyBorder="1"/>
    <xf numFmtId="0" fontId="29"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9" fillId="28" borderId="11" xfId="0" applyFont="1" applyFill="1" applyBorder="1" applyAlignment="1">
      <alignment horizontal="center" vertical="center" wrapText="1"/>
    </xf>
    <xf numFmtId="0" fontId="0" fillId="0" borderId="11" xfId="0" applyBorder="1"/>
    <xf numFmtId="0" fontId="29" fillId="28" borderId="11" xfId="0" applyFont="1" applyFill="1" applyBorder="1" applyAlignment="1">
      <alignment horizontal="center" vertical="center" wrapText="1"/>
    </xf>
    <xf numFmtId="0" fontId="29" fillId="0" borderId="11" xfId="0" applyFont="1" applyBorder="1" applyAlignment="1">
      <alignment horizontal="center" vertical="center" wrapText="1"/>
    </xf>
    <xf numFmtId="2" fontId="23" fillId="0" borderId="0" xfId="0" applyNumberFormat="1" applyFont="1"/>
    <xf numFmtId="2" fontId="23" fillId="0" borderId="11" xfId="0" applyNumberFormat="1" applyFont="1" applyBorder="1"/>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3" fillId="0" borderId="0" xfId="0" applyFont="1" applyFill="1" applyAlignment="1">
      <alignment horizontal="left"/>
    </xf>
    <xf numFmtId="0" fontId="23" fillId="0" borderId="0" xfId="0" applyFont="1" applyBorder="1" applyAlignment="1">
      <alignment vertical="center" wrapText="1"/>
    </xf>
    <xf numFmtId="0" fontId="23" fillId="0" borderId="0" xfId="0" applyFont="1" applyBorder="1"/>
    <xf numFmtId="0" fontId="36" fillId="0" borderId="0" xfId="0" applyFont="1" applyFill="1" applyBorder="1" applyAlignment="1">
      <alignment horizontal="center" vertical="center" wrapText="1"/>
    </xf>
    <xf numFmtId="0" fontId="23" fillId="0" borderId="0" xfId="0" applyFont="1" applyFill="1" applyBorder="1" applyAlignment="1">
      <alignment vertical="center"/>
    </xf>
    <xf numFmtId="0" fontId="0" fillId="0" borderId="0" xfId="0" applyBorder="1"/>
    <xf numFmtId="0" fontId="37" fillId="0" borderId="0" xfId="0" applyFont="1" applyAlignment="1">
      <alignment vertical="center"/>
    </xf>
    <xf numFmtId="0" fontId="29" fillId="33" borderId="11" xfId="0" applyFont="1" applyFill="1" applyBorder="1" applyAlignment="1">
      <alignment horizontal="center" vertical="center" wrapText="1"/>
    </xf>
    <xf numFmtId="0" fontId="29" fillId="33" borderId="9" xfId="0" applyFont="1" applyFill="1" applyBorder="1" applyAlignment="1">
      <alignment horizontal="center" vertical="center" wrapText="1"/>
    </xf>
    <xf numFmtId="0" fontId="23" fillId="0" borderId="17" xfId="0" applyFont="1" applyFill="1" applyBorder="1" applyAlignment="1">
      <alignment horizontal="justify" vertical="center" wrapText="1"/>
    </xf>
    <xf numFmtId="1" fontId="23" fillId="0" borderId="11" xfId="0" applyNumberFormat="1" applyFont="1" applyBorder="1" applyAlignment="1">
      <alignment horizontal="center" vertical="center" wrapText="1"/>
    </xf>
    <xf numFmtId="1" fontId="23" fillId="0" borderId="12" xfId="0" applyNumberFormat="1" applyFont="1" applyBorder="1" applyAlignment="1">
      <alignment horizontal="center" vertical="center" wrapText="1"/>
    </xf>
    <xf numFmtId="1" fontId="23" fillId="0" borderId="10" xfId="0" applyNumberFormat="1" applyFont="1" applyFill="1" applyBorder="1" applyAlignment="1">
      <alignment horizontal="center" vertical="center" wrapText="1"/>
    </xf>
    <xf numFmtId="1" fontId="23" fillId="0" borderId="10" xfId="37" applyNumberFormat="1" applyFont="1" applyBorder="1" applyAlignment="1">
      <alignment horizontal="center" vertical="center"/>
    </xf>
    <xf numFmtId="1" fontId="23" fillId="0" borderId="11" xfId="0" applyNumberFormat="1" applyFont="1" applyFill="1" applyBorder="1" applyAlignment="1">
      <alignment horizontal="center" vertical="center" wrapText="1"/>
    </xf>
    <xf numFmtId="1" fontId="23" fillId="0" borderId="11" xfId="37" applyNumberFormat="1" applyFont="1" applyBorder="1" applyAlignment="1">
      <alignment horizontal="center" vertical="center"/>
    </xf>
    <xf numFmtId="0" fontId="29" fillId="34" borderId="11" xfId="0" applyFont="1" applyFill="1" applyBorder="1" applyAlignment="1">
      <alignment horizontal="center" vertical="center"/>
    </xf>
    <xf numFmtId="1" fontId="29" fillId="34" borderId="10" xfId="0" applyNumberFormat="1" applyFont="1" applyFill="1" applyBorder="1" applyAlignment="1">
      <alignment horizontal="center" vertical="center"/>
    </xf>
    <xf numFmtId="1" fontId="29" fillId="34" borderId="10" xfId="37" applyNumberFormat="1" applyFont="1" applyFill="1" applyBorder="1" applyAlignment="1">
      <alignment horizontal="center" vertical="center"/>
    </xf>
    <xf numFmtId="0" fontId="29" fillId="0" borderId="11" xfId="0" applyFont="1" applyBorder="1"/>
    <xf numFmtId="0" fontId="29" fillId="0" borderId="0" xfId="0" applyFont="1"/>
    <xf numFmtId="2" fontId="23" fillId="0" borderId="0" xfId="0" applyNumberFormat="1" applyFont="1" applyAlignment="1">
      <alignment horizontal="center"/>
    </xf>
    <xf numFmtId="164" fontId="23" fillId="0" borderId="0" xfId="33" applyFont="1" applyAlignment="1">
      <alignment horizontal="center"/>
    </xf>
    <xf numFmtId="0" fontId="44" fillId="29" borderId="11" xfId="0" applyFont="1" applyFill="1" applyBorder="1" applyAlignment="1">
      <alignment horizontal="justify" vertical="center" wrapText="1"/>
    </xf>
    <xf numFmtId="0" fontId="29" fillId="28" borderId="11" xfId="0" applyFont="1" applyFill="1" applyBorder="1" applyAlignment="1">
      <alignment horizontal="center" vertical="center" wrapText="1"/>
    </xf>
    <xf numFmtId="0" fontId="45" fillId="30" borderId="11" xfId="0" applyFont="1" applyFill="1" applyBorder="1" applyAlignment="1">
      <alignment horizontal="justify" vertical="center" wrapText="1"/>
    </xf>
    <xf numFmtId="0" fontId="46" fillId="31" borderId="11" xfId="0" applyFont="1" applyFill="1" applyBorder="1" applyAlignment="1">
      <alignment horizontal="justify" vertical="center" wrapText="1"/>
    </xf>
    <xf numFmtId="0" fontId="46" fillId="32" borderId="11" xfId="0" applyFont="1" applyFill="1" applyBorder="1" applyAlignment="1">
      <alignment horizontal="justify" vertical="center"/>
    </xf>
    <xf numFmtId="0" fontId="29" fillId="28" borderId="14" xfId="0" applyFont="1" applyFill="1" applyBorder="1" applyAlignment="1">
      <alignment horizontal="center" vertical="center" wrapText="1"/>
    </xf>
    <xf numFmtId="0" fontId="29" fillId="34" borderId="10" xfId="0" applyFont="1" applyFill="1" applyBorder="1" applyAlignment="1">
      <alignment horizontal="center" vertical="center"/>
    </xf>
    <xf numFmtId="0" fontId="23" fillId="35" borderId="0" xfId="0" applyFont="1" applyFill="1"/>
    <xf numFmtId="0" fontId="27" fillId="35" borderId="13" xfId="0" applyFont="1" applyFill="1" applyBorder="1" applyAlignment="1">
      <alignment horizontal="center" vertical="center"/>
    </xf>
    <xf numFmtId="0" fontId="27" fillId="35" borderId="0" xfId="0" applyFont="1" applyFill="1" applyBorder="1" applyAlignment="1">
      <alignment horizontal="center" vertical="center"/>
    </xf>
    <xf numFmtId="0" fontId="23" fillId="35" borderId="0" xfId="0" applyFont="1" applyFill="1" applyAlignment="1">
      <alignment vertical="center" wrapText="1"/>
    </xf>
    <xf numFmtId="0" fontId="29" fillId="33" borderId="11" xfId="0" applyFont="1" applyFill="1" applyBorder="1" applyAlignment="1">
      <alignment horizontal="center" vertical="center" wrapText="1"/>
    </xf>
    <xf numFmtId="1" fontId="23" fillId="0" borderId="0" xfId="0" applyNumberFormat="1" applyFont="1"/>
    <xf numFmtId="0" fontId="31" fillId="0" borderId="17" xfId="0" applyFont="1" applyFill="1" applyBorder="1" applyAlignment="1">
      <alignment horizontal="justify" vertical="center" wrapText="1"/>
    </xf>
    <xf numFmtId="0" fontId="39" fillId="0" borderId="11" xfId="0" applyFont="1" applyFill="1" applyBorder="1" applyAlignment="1">
      <alignment horizontal="center" vertical="center" wrapText="1"/>
    </xf>
    <xf numFmtId="1" fontId="31" fillId="0" borderId="11" xfId="0" applyNumberFormat="1" applyFont="1" applyBorder="1" applyAlignment="1">
      <alignment horizontal="left" vertical="top" wrapText="1"/>
    </xf>
    <xf numFmtId="1" fontId="31" fillId="0" borderId="11" xfId="0" applyNumberFormat="1" applyFont="1" applyBorder="1" applyAlignment="1">
      <alignment horizontal="center" vertical="center" wrapText="1"/>
    </xf>
    <xf numFmtId="0" fontId="31" fillId="0" borderId="11" xfId="0" applyFont="1" applyFill="1" applyBorder="1" applyAlignment="1">
      <alignment horizontal="justify" vertical="center" wrapText="1"/>
    </xf>
    <xf numFmtId="1" fontId="31" fillId="0" borderId="10" xfId="0" applyNumberFormat="1" applyFont="1" applyFill="1" applyBorder="1" applyAlignment="1">
      <alignment horizontal="left" vertical="top" wrapText="1"/>
    </xf>
    <xf numFmtId="1" fontId="31" fillId="0" borderId="10" xfId="38" applyNumberFormat="1" applyFont="1" applyBorder="1" applyAlignment="1">
      <alignment horizontal="left" vertical="top"/>
    </xf>
    <xf numFmtId="1" fontId="31" fillId="0" borderId="11" xfId="0" applyNumberFormat="1" applyFont="1" applyFill="1" applyBorder="1" applyAlignment="1">
      <alignment horizontal="left" vertical="top" wrapText="1"/>
    </xf>
    <xf numFmtId="1" fontId="31" fillId="0" borderId="11" xfId="38" applyNumberFormat="1" applyFont="1" applyBorder="1" applyAlignment="1">
      <alignment horizontal="left" vertical="top"/>
    </xf>
    <xf numFmtId="1" fontId="39" fillId="0" borderId="11" xfId="38" applyNumberFormat="1" applyFont="1" applyBorder="1" applyAlignment="1">
      <alignment horizontal="left" vertical="top"/>
    </xf>
    <xf numFmtId="0" fontId="39" fillId="34" borderId="11" xfId="0" applyFont="1" applyFill="1" applyBorder="1" applyAlignment="1">
      <alignment horizontal="left" vertical="center"/>
    </xf>
    <xf numFmtId="1" fontId="39" fillId="34" borderId="10" xfId="0" applyNumberFormat="1" applyFont="1" applyFill="1" applyBorder="1" applyAlignment="1">
      <alignment horizontal="left" vertical="top"/>
    </xf>
    <xf numFmtId="1" fontId="39" fillId="34" borderId="10" xfId="38" applyNumberFormat="1" applyFont="1" applyFill="1" applyBorder="1" applyAlignment="1">
      <alignment horizontal="left" vertical="top"/>
    </xf>
    <xf numFmtId="0" fontId="23" fillId="0" borderId="18" xfId="0" applyFont="1" applyBorder="1" applyAlignment="1">
      <alignment vertical="top"/>
    </xf>
    <xf numFmtId="0" fontId="23" fillId="0" borderId="19" xfId="0" applyFont="1" applyBorder="1" applyAlignment="1">
      <alignment vertical="top"/>
    </xf>
    <xf numFmtId="0" fontId="23" fillId="0" borderId="19" xfId="0" applyFont="1" applyBorder="1"/>
    <xf numFmtId="0" fontId="29" fillId="0" borderId="20" xfId="0" applyFont="1" applyBorder="1" applyAlignment="1">
      <alignment horizontal="center" vertical="center"/>
    </xf>
    <xf numFmtId="0" fontId="23" fillId="0" borderId="13" xfId="0" applyFont="1" applyBorder="1" applyAlignment="1">
      <alignment horizontal="left" vertical="top"/>
    </xf>
    <xf numFmtId="0" fontId="23" fillId="0" borderId="0" xfId="0" applyFont="1" applyBorder="1" applyAlignment="1">
      <alignment horizontal="left" vertical="top"/>
    </xf>
    <xf numFmtId="0" fontId="29" fillId="0" borderId="21" xfId="0" applyFont="1" applyBorder="1" applyAlignment="1">
      <alignment horizontal="center" vertical="center"/>
    </xf>
    <xf numFmtId="0" fontId="23" fillId="0" borderId="13" xfId="0" applyFont="1" applyBorder="1"/>
    <xf numFmtId="0" fontId="23" fillId="0" borderId="17" xfId="0" applyFont="1" applyBorder="1"/>
    <xf numFmtId="0" fontId="23" fillId="0" borderId="22" xfId="0" applyFont="1" applyBorder="1"/>
    <xf numFmtId="0" fontId="29" fillId="0" borderId="23" xfId="0" applyFont="1" applyBorder="1" applyAlignment="1">
      <alignment horizontal="center" vertical="center"/>
    </xf>
    <xf numFmtId="1" fontId="23" fillId="0" borderId="12" xfId="0" applyNumberFormat="1" applyFont="1" applyFill="1" applyBorder="1" applyAlignment="1">
      <alignment horizontal="center" vertical="center"/>
    </xf>
    <xf numFmtId="2" fontId="23" fillId="0" borderId="11" xfId="0" applyNumberFormat="1" applyFont="1" applyFill="1" applyBorder="1" applyAlignment="1">
      <alignment horizontal="center" vertical="center"/>
    </xf>
    <xf numFmtId="0" fontId="29" fillId="33" borderId="11" xfId="0" applyFont="1" applyFill="1" applyBorder="1" applyAlignment="1">
      <alignment horizontal="center" vertical="center" wrapText="1"/>
    </xf>
    <xf numFmtId="0" fontId="29" fillId="33" borderId="9" xfId="0" applyFont="1" applyFill="1" applyBorder="1" applyAlignment="1">
      <alignment horizontal="center" vertical="center" wrapText="1"/>
    </xf>
    <xf numFmtId="0" fontId="47" fillId="0" borderId="0" xfId="0" applyFont="1" applyFill="1" applyBorder="1" applyAlignment="1">
      <alignment horizontal="center"/>
    </xf>
    <xf numFmtId="0" fontId="23" fillId="0" borderId="0" xfId="0" applyFont="1" applyFill="1" applyBorder="1" applyAlignment="1">
      <alignment horizontal="center"/>
    </xf>
    <xf numFmtId="0" fontId="29" fillId="28" borderId="9" xfId="0" applyFont="1" applyFill="1" applyBorder="1" applyAlignment="1">
      <alignment horizontal="center" vertical="center" wrapText="1"/>
    </xf>
    <xf numFmtId="0" fontId="29" fillId="33" borderId="11" xfId="0" applyFont="1" applyFill="1" applyBorder="1" applyAlignment="1">
      <alignment horizontal="center" vertical="center" wrapText="1"/>
    </xf>
    <xf numFmtId="0" fontId="29" fillId="33" borderId="9" xfId="0" applyFont="1" applyFill="1" applyBorder="1" applyAlignment="1">
      <alignment horizontal="center" vertical="center" wrapText="1"/>
    </xf>
    <xf numFmtId="0" fontId="23" fillId="0" borderId="10" xfId="0" applyFont="1" applyFill="1" applyBorder="1" applyAlignment="1">
      <alignment horizontal="justify" vertical="center" wrapText="1"/>
    </xf>
    <xf numFmtId="1" fontId="23" fillId="0" borderId="10" xfId="0" applyNumberFormat="1" applyFont="1" applyBorder="1" applyAlignment="1">
      <alignment horizontal="center" vertical="center" wrapText="1"/>
    </xf>
    <xf numFmtId="166" fontId="23" fillId="0" borderId="11" xfId="0" applyNumberFormat="1" applyFont="1" applyFill="1" applyBorder="1" applyAlignment="1">
      <alignment horizontal="center" vertical="center" wrapText="1"/>
    </xf>
    <xf numFmtId="2" fontId="23" fillId="0" borderId="11" xfId="0" applyNumberFormat="1" applyFont="1" applyBorder="1" applyAlignment="1">
      <alignment horizontal="center" vertical="center"/>
    </xf>
    <xf numFmtId="0" fontId="52" fillId="25" borderId="10" xfId="46" applyFont="1" applyFill="1" applyBorder="1" applyAlignment="1">
      <alignment horizontal="center" vertical="center"/>
    </xf>
    <xf numFmtId="0" fontId="27" fillId="0" borderId="0" xfId="0" applyFont="1" applyBorder="1" applyAlignment="1">
      <alignment horizontal="center" vertical="center"/>
    </xf>
    <xf numFmtId="0" fontId="29" fillId="33" borderId="11" xfId="0" applyFont="1" applyFill="1" applyBorder="1" applyAlignment="1">
      <alignment horizontal="center" vertical="center" wrapText="1"/>
    </xf>
    <xf numFmtId="0" fontId="29" fillId="33" borderId="9" xfId="0" applyFont="1" applyFill="1" applyBorder="1" applyAlignment="1">
      <alignment horizontal="center" vertical="center" wrapText="1"/>
    </xf>
    <xf numFmtId="0" fontId="23" fillId="38" borderId="11" xfId="0" applyFont="1" applyFill="1" applyBorder="1" applyAlignment="1">
      <alignment horizontal="justify" vertical="center" wrapText="1"/>
    </xf>
    <xf numFmtId="0" fontId="28" fillId="28" borderId="11" xfId="0" applyFont="1" applyFill="1" applyBorder="1" applyAlignment="1">
      <alignment horizontal="center" vertical="center" wrapText="1"/>
    </xf>
    <xf numFmtId="1" fontId="23" fillId="0" borderId="11" xfId="0" applyNumberFormat="1" applyFont="1" applyBorder="1" applyAlignment="1">
      <alignment horizontal="center" vertical="center"/>
    </xf>
    <xf numFmtId="0" fontId="23" fillId="39" borderId="26" xfId="0" applyFont="1" applyFill="1" applyBorder="1" applyAlignment="1" applyProtection="1">
      <alignment horizontal="center" vertical="center" wrapText="1"/>
      <protection hidden="1"/>
    </xf>
    <xf numFmtId="0" fontId="23" fillId="0" borderId="26" xfId="0" applyFont="1" applyBorder="1" applyAlignment="1" applyProtection="1">
      <alignment horizontal="justify" vertical="center" wrapText="1"/>
      <protection hidden="1"/>
    </xf>
    <xf numFmtId="0" fontId="55" fillId="0" borderId="26" xfId="0" applyFont="1" applyBorder="1" applyAlignment="1" applyProtection="1">
      <alignment horizontal="justify" vertical="center" wrapText="1"/>
      <protection hidden="1"/>
    </xf>
    <xf numFmtId="0" fontId="55" fillId="35" borderId="26" xfId="0" applyFont="1" applyFill="1" applyBorder="1" applyAlignment="1" applyProtection="1">
      <alignment horizontal="justify" vertical="center" wrapText="1"/>
      <protection hidden="1"/>
    </xf>
    <xf numFmtId="0" fontId="50" fillId="37" borderId="15" xfId="46" applyFont="1" applyFill="1" applyBorder="1" applyAlignment="1">
      <alignment horizontal="center" vertical="center" textRotation="90" wrapText="1"/>
    </xf>
    <xf numFmtId="0" fontId="50" fillId="29" borderId="15" xfId="46" applyFont="1" applyFill="1" applyBorder="1" applyAlignment="1">
      <alignment horizontal="center" vertical="center" textRotation="90" wrapText="1"/>
    </xf>
    <xf numFmtId="0" fontId="50" fillId="38" borderId="15" xfId="46" applyFont="1" applyFill="1" applyBorder="1" applyAlignment="1">
      <alignment horizontal="center" vertical="center" textRotation="90" wrapText="1"/>
    </xf>
    <xf numFmtId="0" fontId="50" fillId="28" borderId="16" xfId="46" applyFont="1" applyFill="1" applyBorder="1" applyAlignment="1">
      <alignment horizontal="center" vertical="center" textRotation="90" wrapText="1"/>
    </xf>
    <xf numFmtId="0" fontId="51" fillId="0" borderId="15" xfId="46" applyFont="1" applyBorder="1" applyAlignment="1">
      <alignment horizontal="center" vertical="center" textRotation="90" wrapText="1"/>
    </xf>
    <xf numFmtId="0" fontId="48" fillId="25" borderId="10" xfId="46" applyFont="1" applyFill="1" applyBorder="1" applyAlignment="1">
      <alignment horizontal="center" vertical="center" wrapText="1"/>
    </xf>
    <xf numFmtId="0" fontId="23" fillId="33" borderId="10" xfId="0" applyFont="1" applyFill="1" applyBorder="1" applyAlignment="1">
      <alignment horizontal="justify" vertical="center" wrapText="1"/>
    </xf>
    <xf numFmtId="0" fontId="23" fillId="33" borderId="11" xfId="0" applyFont="1" applyFill="1" applyBorder="1" applyAlignment="1">
      <alignment horizontal="justify" vertical="center" wrapText="1"/>
    </xf>
    <xf numFmtId="0" fontId="23" fillId="40" borderId="11" xfId="0" applyFont="1" applyFill="1" applyBorder="1" applyAlignment="1">
      <alignment horizontal="justify" vertical="center" wrapText="1"/>
    </xf>
    <xf numFmtId="0" fontId="0" fillId="37" borderId="0" xfId="0" applyFill="1"/>
    <xf numFmtId="0" fontId="23" fillId="29" borderId="11" xfId="0" applyFont="1" applyFill="1" applyBorder="1" applyAlignment="1">
      <alignment horizontal="justify" vertical="center" wrapText="1"/>
    </xf>
    <xf numFmtId="0" fontId="23" fillId="41" borderId="11" xfId="0" applyFont="1" applyFill="1" applyBorder="1" applyAlignment="1">
      <alignment horizontal="justify" vertical="center" wrapText="1"/>
    </xf>
    <xf numFmtId="0" fontId="0" fillId="42" borderId="0" xfId="0" applyFill="1"/>
    <xf numFmtId="0" fontId="28" fillId="28" borderId="11" xfId="0" applyFont="1" applyFill="1" applyBorder="1" applyAlignment="1">
      <alignment horizontal="center" vertical="center" wrapText="1"/>
    </xf>
    <xf numFmtId="0" fontId="23" fillId="0" borderId="11" xfId="0" applyFont="1" applyBorder="1" applyAlignment="1">
      <alignment horizontal="center" vertical="center" wrapText="1"/>
    </xf>
    <xf numFmtId="0" fontId="2" fillId="28" borderId="0" xfId="0" applyFont="1" applyFill="1" applyAlignment="1">
      <alignment horizontal="center"/>
    </xf>
    <xf numFmtId="0" fontId="23" fillId="0" borderId="0" xfId="0" applyFont="1" applyAlignment="1">
      <alignment horizontal="center" vertical="center" wrapText="1"/>
    </xf>
    <xf numFmtId="0" fontId="23" fillId="0" borderId="11" xfId="0" applyFont="1" applyBorder="1" applyAlignment="1">
      <alignment horizontal="center"/>
    </xf>
    <xf numFmtId="0" fontId="56" fillId="0" borderId="0" xfId="0" applyFont="1" applyFill="1" applyBorder="1" applyProtection="1">
      <protection locked="0"/>
    </xf>
    <xf numFmtId="0" fontId="57" fillId="0" borderId="25" xfId="0" applyFont="1" applyFill="1" applyBorder="1" applyAlignment="1" applyProtection="1">
      <alignment vertical="center"/>
      <protection locked="0"/>
    </xf>
    <xf numFmtId="0" fontId="56" fillId="0" borderId="0" xfId="0" applyFont="1" applyFill="1" applyAlignment="1" applyProtection="1">
      <alignment vertical="center"/>
      <protection locked="0"/>
    </xf>
    <xf numFmtId="0" fontId="56" fillId="35" borderId="0" xfId="0" applyFont="1" applyFill="1" applyProtection="1">
      <protection locked="0"/>
    </xf>
    <xf numFmtId="0" fontId="56" fillId="35" borderId="0" xfId="0" applyFont="1" applyFill="1" applyAlignment="1" applyProtection="1">
      <alignment horizontal="center" vertical="center" wrapText="1"/>
      <protection locked="0"/>
    </xf>
    <xf numFmtId="0" fontId="56" fillId="0" borderId="43" xfId="0" applyFont="1" applyFill="1" applyBorder="1" applyAlignment="1" applyProtection="1">
      <alignment vertical="center" wrapText="1"/>
      <protection locked="0"/>
    </xf>
    <xf numFmtId="0" fontId="56" fillId="0" borderId="11" xfId="0" applyFont="1" applyFill="1" applyBorder="1" applyAlignment="1" applyProtection="1">
      <alignment horizontal="center" vertical="center"/>
      <protection locked="0"/>
    </xf>
    <xf numFmtId="0" fontId="56" fillId="0" borderId="11" xfId="0" applyFont="1" applyFill="1" applyBorder="1" applyAlignment="1" applyProtection="1">
      <alignment horizontal="left" vertical="center" wrapText="1"/>
      <protection locked="0"/>
    </xf>
    <xf numFmtId="0" fontId="56" fillId="0" borderId="11" xfId="0" applyFont="1" applyFill="1" applyBorder="1" applyAlignment="1" applyProtection="1">
      <alignment vertical="center" wrapText="1"/>
      <protection locked="0"/>
    </xf>
    <xf numFmtId="16" fontId="62" fillId="0" borderId="11" xfId="0" applyNumberFormat="1" applyFont="1" applyFill="1" applyBorder="1" applyAlignment="1" applyProtection="1">
      <alignment vertical="center" wrapText="1"/>
      <protection locked="0"/>
    </xf>
    <xf numFmtId="16" fontId="56" fillId="0" borderId="11" xfId="0" applyNumberFormat="1" applyFont="1" applyFill="1" applyBorder="1" applyAlignment="1" applyProtection="1">
      <alignment vertical="center" wrapText="1"/>
      <protection locked="0"/>
    </xf>
    <xf numFmtId="0" fontId="56" fillId="0" borderId="11" xfId="0" applyFont="1" applyFill="1" applyBorder="1" applyAlignment="1" applyProtection="1">
      <alignment horizontal="center" vertical="center" wrapText="1"/>
      <protection locked="0"/>
    </xf>
    <xf numFmtId="0" fontId="56" fillId="0" borderId="0" xfId="0" applyFont="1" applyFill="1" applyAlignment="1" applyProtection="1">
      <alignment horizontal="center" vertical="center" wrapText="1"/>
      <protection locked="0"/>
    </xf>
    <xf numFmtId="0" fontId="56" fillId="0" borderId="0" xfId="0" applyFont="1" applyFill="1" applyProtection="1">
      <protection locked="0"/>
    </xf>
    <xf numFmtId="0" fontId="56" fillId="35" borderId="0" xfId="0" applyFont="1" applyFill="1" applyAlignment="1" applyProtection="1">
      <alignment vertical="center" wrapText="1"/>
      <protection locked="0"/>
    </xf>
    <xf numFmtId="0" fontId="56" fillId="35" borderId="0" xfId="0" applyFont="1" applyFill="1" applyBorder="1" applyProtection="1">
      <protection locked="0"/>
    </xf>
    <xf numFmtId="0" fontId="56" fillId="35" borderId="0" xfId="0" applyFont="1" applyFill="1" applyAlignment="1" applyProtection="1">
      <alignment horizontal="left" vertical="center" wrapText="1"/>
      <protection locked="0"/>
    </xf>
    <xf numFmtId="0" fontId="23" fillId="0" borderId="11" xfId="0" applyFont="1" applyFill="1" applyBorder="1" applyAlignment="1" applyProtection="1">
      <alignment vertical="center"/>
      <protection locked="0"/>
    </xf>
    <xf numFmtId="0" fontId="56" fillId="41" borderId="11" xfId="0" applyFont="1" applyFill="1" applyBorder="1" applyAlignment="1" applyProtection="1">
      <alignment vertical="center" wrapText="1"/>
      <protection locked="0"/>
    </xf>
    <xf numFmtId="16" fontId="56" fillId="0" borderId="14" xfId="0" applyNumberFormat="1" applyFont="1" applyFill="1" applyBorder="1" applyAlignment="1" applyProtection="1">
      <alignment vertical="center" wrapText="1"/>
      <protection locked="0"/>
    </xf>
    <xf numFmtId="16" fontId="56" fillId="41" borderId="11" xfId="0" applyNumberFormat="1" applyFont="1" applyFill="1" applyBorder="1" applyAlignment="1" applyProtection="1">
      <alignment vertical="center" wrapText="1"/>
      <protection locked="0"/>
    </xf>
    <xf numFmtId="0" fontId="61" fillId="46" borderId="44" xfId="0" applyFont="1" applyFill="1" applyBorder="1" applyAlignment="1" applyProtection="1">
      <alignment vertical="center" wrapText="1"/>
      <protection locked="0"/>
    </xf>
    <xf numFmtId="0" fontId="61" fillId="46" borderId="10" xfId="0" applyFont="1" applyFill="1" applyBorder="1" applyAlignment="1" applyProtection="1">
      <alignment vertical="center" wrapText="1"/>
      <protection locked="0"/>
    </xf>
    <xf numFmtId="0" fontId="60" fillId="45" borderId="43" xfId="0" applyFont="1" applyFill="1" applyBorder="1" applyAlignment="1" applyProtection="1">
      <alignment vertical="center" wrapText="1"/>
      <protection locked="0"/>
    </xf>
    <xf numFmtId="0" fontId="60" fillId="45" borderId="11" xfId="0" applyFont="1" applyFill="1" applyBorder="1" applyAlignment="1" applyProtection="1">
      <alignment vertical="center" wrapText="1"/>
      <protection locked="0"/>
    </xf>
    <xf numFmtId="0" fontId="29" fillId="45" borderId="43" xfId="0" applyFont="1" applyFill="1" applyBorder="1" applyAlignment="1" applyProtection="1">
      <alignment vertical="center" wrapText="1"/>
      <protection locked="0"/>
    </xf>
    <xf numFmtId="0" fontId="29" fillId="45" borderId="11" xfId="0" applyFont="1" applyFill="1" applyBorder="1" applyAlignment="1" applyProtection="1">
      <alignment vertical="center" wrapText="1"/>
      <protection locked="0"/>
    </xf>
    <xf numFmtId="0" fontId="29" fillId="45" borderId="11" xfId="0" applyFont="1" applyFill="1" applyBorder="1" applyAlignment="1" applyProtection="1">
      <alignment horizontal="center" vertical="center" wrapText="1"/>
      <protection locked="0"/>
    </xf>
    <xf numFmtId="16" fontId="56" fillId="0" borderId="9" xfId="0" applyNumberFormat="1" applyFont="1" applyFill="1" applyBorder="1" applyAlignment="1" applyProtection="1">
      <alignment vertical="center" wrapText="1"/>
      <protection locked="0"/>
    </xf>
    <xf numFmtId="16" fontId="62" fillId="41" borderId="9" xfId="0" applyNumberFormat="1" applyFont="1" applyFill="1" applyBorder="1" applyAlignment="1" applyProtection="1">
      <alignment vertical="center" wrapText="1"/>
      <protection locked="0"/>
    </xf>
    <xf numFmtId="0" fontId="57" fillId="0" borderId="11" xfId="0" applyFont="1" applyFill="1" applyBorder="1" applyAlignment="1" applyProtection="1">
      <alignment vertical="center"/>
    </xf>
    <xf numFmtId="0" fontId="57" fillId="0" borderId="10" xfId="0" applyFont="1" applyFill="1" applyBorder="1" applyAlignment="1" applyProtection="1">
      <alignment vertical="center"/>
      <protection locked="0"/>
    </xf>
    <xf numFmtId="0" fontId="56" fillId="0" borderId="0" xfId="0" applyFont="1" applyFill="1" applyAlignment="1" applyProtection="1">
      <alignment vertical="center" wrapText="1"/>
      <protection locked="0"/>
    </xf>
    <xf numFmtId="0" fontId="56" fillId="0" borderId="0" xfId="0" applyFont="1" applyFill="1" applyAlignment="1" applyProtection="1">
      <alignment horizontal="left" vertical="center" wrapText="1"/>
      <protection locked="0"/>
    </xf>
    <xf numFmtId="16" fontId="56" fillId="41" borderId="14" xfId="0" applyNumberFormat="1" applyFont="1" applyFill="1" applyBorder="1" applyAlignment="1" applyProtection="1">
      <alignment vertical="center" wrapText="1"/>
      <protection locked="0"/>
    </xf>
    <xf numFmtId="0" fontId="56" fillId="0" borderId="9" xfId="0" applyFont="1" applyFill="1" applyBorder="1" applyAlignment="1" applyProtection="1">
      <alignment vertical="center" wrapText="1"/>
      <protection locked="0"/>
    </xf>
    <xf numFmtId="16" fontId="56" fillId="41" borderId="9" xfId="0" applyNumberFormat="1" applyFont="1" applyFill="1" applyBorder="1" applyAlignment="1" applyProtection="1">
      <alignment vertical="center" wrapText="1"/>
      <protection locked="0"/>
    </xf>
    <xf numFmtId="0" fontId="23" fillId="0" borderId="11" xfId="0" applyFont="1" applyFill="1" applyBorder="1" applyAlignment="1" applyProtection="1">
      <alignment horizontal="center" vertical="center" wrapText="1"/>
      <protection locked="0"/>
    </xf>
    <xf numFmtId="0" fontId="60" fillId="34" borderId="46" xfId="0" applyFont="1" applyFill="1" applyBorder="1" applyAlignment="1" applyProtection="1">
      <alignment horizontal="center" vertical="center" wrapText="1"/>
      <protection locked="0"/>
    </xf>
    <xf numFmtId="0" fontId="23" fillId="0" borderId="11" xfId="0" applyFont="1" applyFill="1" applyBorder="1" applyAlignment="1" applyProtection="1">
      <alignment vertical="center" wrapText="1"/>
      <protection locked="0"/>
    </xf>
    <xf numFmtId="0" fontId="23" fillId="0" borderId="43" xfId="0" applyFont="1" applyFill="1" applyBorder="1" applyAlignment="1" applyProtection="1">
      <alignment vertical="center" wrapText="1"/>
      <protection locked="0"/>
    </xf>
    <xf numFmtId="0" fontId="61" fillId="28" borderId="43" xfId="0" applyFont="1" applyFill="1" applyBorder="1" applyAlignment="1" applyProtection="1">
      <alignment vertical="center" wrapText="1"/>
      <protection locked="0"/>
    </xf>
    <xf numFmtId="0" fontId="29" fillId="28" borderId="11" xfId="0" applyFont="1" applyFill="1" applyBorder="1" applyAlignment="1" applyProtection="1">
      <alignment vertical="center" wrapText="1"/>
      <protection locked="0"/>
    </xf>
    <xf numFmtId="0" fontId="23" fillId="41" borderId="11" xfId="0" applyFont="1" applyFill="1" applyBorder="1" applyAlignment="1" applyProtection="1">
      <alignment vertical="center" wrapText="1"/>
      <protection locked="0"/>
    </xf>
    <xf numFmtId="0" fontId="29" fillId="45" borderId="43" xfId="0" applyFont="1" applyFill="1" applyBorder="1" applyAlignment="1" applyProtection="1">
      <alignment horizontal="justify" vertical="center" wrapText="1"/>
      <protection locked="0"/>
    </xf>
    <xf numFmtId="0" fontId="23" fillId="45" borderId="11" xfId="0" applyFont="1" applyFill="1" applyBorder="1" applyAlignment="1" applyProtection="1">
      <alignment vertical="center" wrapText="1"/>
      <protection locked="0"/>
    </xf>
    <xf numFmtId="0" fontId="23" fillId="45" borderId="11" xfId="0" applyFont="1" applyFill="1" applyBorder="1" applyAlignment="1" applyProtection="1">
      <alignment horizontal="center" vertical="center" wrapText="1"/>
      <protection locked="0"/>
    </xf>
    <xf numFmtId="0" fontId="23" fillId="0" borderId="43" xfId="0" applyFont="1" applyFill="1" applyBorder="1" applyAlignment="1" applyProtection="1">
      <alignment horizontal="justify" vertical="center" wrapText="1"/>
      <protection locked="0"/>
    </xf>
    <xf numFmtId="0" fontId="56" fillId="45" borderId="11" xfId="0" applyFont="1" applyFill="1" applyBorder="1" applyAlignment="1" applyProtection="1">
      <alignment horizontal="center" vertical="center" wrapText="1"/>
      <protection locked="0"/>
    </xf>
    <xf numFmtId="0" fontId="56" fillId="45" borderId="11" xfId="0" applyFont="1" applyFill="1" applyBorder="1" applyAlignment="1" applyProtection="1">
      <alignment vertical="center" wrapText="1"/>
      <protection locked="0"/>
    </xf>
    <xf numFmtId="0" fontId="62" fillId="0" borderId="43" xfId="0" applyFont="1" applyBorder="1" applyAlignment="1" applyProtection="1">
      <alignment horizontal="justify" vertical="center" wrapText="1"/>
      <protection locked="0"/>
    </xf>
    <xf numFmtId="0" fontId="56" fillId="0" borderId="11" xfId="0" applyFont="1" applyBorder="1" applyAlignment="1" applyProtection="1">
      <alignment vertical="center" wrapText="1"/>
      <protection locked="0"/>
    </xf>
    <xf numFmtId="0" fontId="56" fillId="35" borderId="11" xfId="0" applyFont="1" applyFill="1" applyBorder="1" applyAlignment="1" applyProtection="1">
      <alignment vertical="center" wrapText="1"/>
      <protection locked="0"/>
    </xf>
    <xf numFmtId="0" fontId="62" fillId="0" borderId="45" xfId="0" applyFont="1" applyBorder="1" applyAlignment="1" applyProtection="1">
      <alignment horizontal="justify" vertical="center" wrapText="1"/>
      <protection locked="0"/>
    </xf>
    <xf numFmtId="0" fontId="56" fillId="0" borderId="46" xfId="0" applyFont="1" applyFill="1" applyBorder="1" applyAlignment="1" applyProtection="1">
      <alignment horizontal="center" vertical="center" wrapText="1"/>
      <protection locked="0"/>
    </xf>
    <xf numFmtId="0" fontId="56" fillId="0" borderId="46" xfId="0" applyFont="1" applyBorder="1" applyAlignment="1" applyProtection="1">
      <alignment vertical="center" wrapText="1"/>
      <protection locked="0"/>
    </xf>
    <xf numFmtId="0" fontId="56" fillId="35" borderId="46" xfId="0" applyFont="1" applyFill="1" applyBorder="1" applyAlignment="1" applyProtection="1">
      <alignment vertical="center" wrapText="1"/>
      <protection locked="0"/>
    </xf>
    <xf numFmtId="0" fontId="56" fillId="41" borderId="46"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61" fillId="46" borderId="49" xfId="0" applyFont="1" applyFill="1" applyBorder="1" applyAlignment="1" applyProtection="1">
      <alignment vertical="center" wrapText="1"/>
      <protection locked="0"/>
    </xf>
    <xf numFmtId="0" fontId="60" fillId="45" borderId="47" xfId="0" applyFont="1" applyFill="1" applyBorder="1" applyAlignment="1" applyProtection="1">
      <alignment vertical="center" wrapText="1"/>
      <protection locked="0"/>
    </xf>
    <xf numFmtId="16" fontId="56" fillId="0" borderId="47" xfId="0" applyNumberFormat="1" applyFont="1" applyFill="1" applyBorder="1" applyAlignment="1" applyProtection="1">
      <alignment vertical="center" wrapText="1"/>
      <protection locked="0"/>
    </xf>
    <xf numFmtId="0" fontId="23" fillId="0" borderId="43" xfId="0" applyFont="1" applyFill="1" applyBorder="1" applyAlignment="1" applyProtection="1">
      <alignment vertical="center"/>
      <protection locked="0"/>
    </xf>
    <xf numFmtId="0" fontId="56" fillId="41" borderId="47" xfId="0" applyFont="1" applyFill="1" applyBorder="1" applyAlignment="1" applyProtection="1">
      <alignment vertical="center" wrapText="1"/>
      <protection locked="0"/>
    </xf>
    <xf numFmtId="0" fontId="56" fillId="0" borderId="47" xfId="0" applyFont="1" applyFill="1" applyBorder="1" applyAlignment="1" applyProtection="1">
      <alignment vertical="center" wrapText="1"/>
      <protection locked="0"/>
    </xf>
    <xf numFmtId="0" fontId="62" fillId="0" borderId="42" xfId="0" applyFont="1" applyFill="1" applyBorder="1" applyAlignment="1" applyProtection="1">
      <alignment vertical="center" wrapText="1"/>
      <protection locked="0"/>
    </xf>
    <xf numFmtId="0" fontId="23" fillId="0" borderId="42" xfId="0" applyFont="1" applyFill="1" applyBorder="1" applyAlignment="1" applyProtection="1">
      <alignment vertical="center" wrapText="1"/>
      <protection locked="0"/>
    </xf>
    <xf numFmtId="0" fontId="29" fillId="45" borderId="47" xfId="0" applyFont="1" applyFill="1" applyBorder="1" applyAlignment="1" applyProtection="1">
      <alignment vertical="center" wrapText="1"/>
      <protection locked="0"/>
    </xf>
    <xf numFmtId="0" fontId="60" fillId="34" borderId="48" xfId="0" applyFont="1" applyFill="1" applyBorder="1" applyAlignment="1" applyProtection="1">
      <alignment horizontal="center" vertical="center" wrapText="1"/>
      <protection locked="0"/>
    </xf>
    <xf numFmtId="0" fontId="29" fillId="28" borderId="47" xfId="0" applyFont="1" applyFill="1" applyBorder="1" applyAlignment="1" applyProtection="1">
      <alignment vertical="center" wrapText="1"/>
      <protection locked="0"/>
    </xf>
    <xf numFmtId="0" fontId="23" fillId="0" borderId="47" xfId="0" applyFont="1" applyFill="1" applyBorder="1" applyAlignment="1" applyProtection="1">
      <alignment vertical="center" wrapText="1"/>
      <protection locked="0"/>
    </xf>
    <xf numFmtId="0" fontId="23" fillId="41" borderId="47" xfId="0" applyFont="1" applyFill="1" applyBorder="1" applyAlignment="1" applyProtection="1">
      <alignment vertical="center" wrapText="1"/>
      <protection locked="0"/>
    </xf>
    <xf numFmtId="0" fontId="23" fillId="45" borderId="47" xfId="0" applyFont="1" applyFill="1" applyBorder="1" applyAlignment="1" applyProtection="1">
      <alignment vertical="center" wrapText="1"/>
      <protection locked="0"/>
    </xf>
    <xf numFmtId="0" fontId="56" fillId="45" borderId="47" xfId="0" applyFont="1" applyFill="1" applyBorder="1" applyAlignment="1" applyProtection="1">
      <alignment vertical="center" wrapText="1"/>
      <protection locked="0"/>
    </xf>
    <xf numFmtId="0" fontId="56" fillId="35" borderId="47" xfId="0" applyFont="1" applyFill="1" applyBorder="1" applyAlignment="1" applyProtection="1">
      <alignment vertical="center" wrapText="1"/>
      <protection locked="0"/>
    </xf>
    <xf numFmtId="0" fontId="56" fillId="41" borderId="48" xfId="0" applyFont="1" applyFill="1" applyBorder="1" applyAlignment="1" applyProtection="1">
      <alignment vertical="center" wrapText="1"/>
      <protection locked="0"/>
    </xf>
    <xf numFmtId="0" fontId="29" fillId="47" borderId="43" xfId="0" applyFont="1" applyFill="1" applyBorder="1" applyAlignment="1" applyProtection="1">
      <alignment vertical="center" wrapText="1"/>
      <protection locked="0"/>
    </xf>
    <xf numFmtId="0" fontId="23" fillId="47" borderId="11" xfId="0" applyFont="1" applyFill="1" applyBorder="1" applyAlignment="1" applyProtection="1">
      <alignment vertical="center" wrapText="1"/>
      <protection locked="0"/>
    </xf>
    <xf numFmtId="0" fontId="23" fillId="47" borderId="11" xfId="0" applyFont="1" applyFill="1" applyBorder="1" applyAlignment="1" applyProtection="1">
      <alignment horizontal="center" vertical="center" wrapText="1"/>
      <protection locked="0"/>
    </xf>
    <xf numFmtId="0" fontId="23" fillId="47" borderId="47" xfId="0" applyFont="1" applyFill="1" applyBorder="1" applyAlignment="1" applyProtection="1">
      <alignment vertical="center" wrapText="1"/>
      <protection locked="0"/>
    </xf>
    <xf numFmtId="0" fontId="60" fillId="47" borderId="43" xfId="0" applyFont="1" applyFill="1" applyBorder="1" applyAlignment="1" applyProtection="1">
      <alignment vertical="center" wrapText="1"/>
      <protection locked="0"/>
    </xf>
    <xf numFmtId="0" fontId="56" fillId="47" borderId="11" xfId="0" applyFont="1" applyFill="1" applyBorder="1" applyAlignment="1" applyProtection="1">
      <alignment horizontal="center" vertical="center" wrapText="1"/>
      <protection locked="0"/>
    </xf>
    <xf numFmtId="0" fontId="56" fillId="47" borderId="11" xfId="0" applyFont="1" applyFill="1" applyBorder="1" applyAlignment="1" applyProtection="1">
      <alignment vertical="center" wrapText="1"/>
      <protection locked="0"/>
    </xf>
    <xf numFmtId="0" fontId="56" fillId="47" borderId="47" xfId="0" applyFont="1" applyFill="1" applyBorder="1" applyAlignment="1" applyProtection="1">
      <alignment vertical="center" wrapText="1"/>
      <protection locked="0"/>
    </xf>
    <xf numFmtId="0" fontId="23" fillId="0" borderId="12" xfId="0" applyFont="1" applyFill="1" applyBorder="1" applyAlignment="1" applyProtection="1">
      <alignment vertical="center" wrapText="1"/>
      <protection locked="0"/>
    </xf>
    <xf numFmtId="16" fontId="56" fillId="41" borderId="47" xfId="0" applyNumberFormat="1" applyFont="1" applyFill="1" applyBorder="1" applyAlignment="1" applyProtection="1">
      <alignment vertical="center" wrapText="1"/>
      <protection locked="0"/>
    </xf>
    <xf numFmtId="0" fontId="56" fillId="0" borderId="43" xfId="0" applyFont="1" applyFill="1" applyBorder="1" applyAlignment="1" applyProtection="1">
      <alignment horizontal="justify" vertical="center" wrapText="1"/>
      <protection locked="0"/>
    </xf>
    <xf numFmtId="0" fontId="63" fillId="45" borderId="42" xfId="0" applyFont="1" applyFill="1" applyBorder="1" applyAlignment="1" applyProtection="1">
      <alignment vertical="center" wrapText="1"/>
      <protection locked="0"/>
    </xf>
    <xf numFmtId="0" fontId="56" fillId="45" borderId="11" xfId="0" applyFont="1" applyFill="1" applyBorder="1" applyAlignment="1" applyProtection="1">
      <alignment horizontal="left" vertical="center" wrapText="1"/>
      <protection locked="0"/>
    </xf>
    <xf numFmtId="0" fontId="4" fillId="0" borderId="14" xfId="35" applyFont="1" applyFill="1" applyBorder="1" applyAlignment="1">
      <alignment horizontal="left" vertical="center" wrapText="1"/>
    </xf>
    <xf numFmtId="0" fontId="4" fillId="0" borderId="24" xfId="35" applyFont="1" applyFill="1" applyBorder="1" applyAlignment="1">
      <alignment horizontal="left" vertical="center" wrapText="1"/>
    </xf>
    <xf numFmtId="0" fontId="4" fillId="0" borderId="12" xfId="35" applyFont="1" applyFill="1" applyBorder="1" applyAlignment="1">
      <alignment horizontal="left" vertical="center" wrapText="1"/>
    </xf>
    <xf numFmtId="0" fontId="2" fillId="0" borderId="14" xfId="35" applyFont="1" applyFill="1" applyBorder="1" applyAlignment="1">
      <alignment horizontal="center" vertical="center" wrapText="1"/>
    </xf>
    <xf numFmtId="0" fontId="2" fillId="0" borderId="24" xfId="35" applyFont="1" applyFill="1" applyBorder="1" applyAlignment="1">
      <alignment horizontal="center" vertical="center" wrapText="1"/>
    </xf>
    <xf numFmtId="0" fontId="2" fillId="0" borderId="12" xfId="35" applyFont="1" applyFill="1" applyBorder="1" applyAlignment="1">
      <alignment horizontal="center" vertical="center" wrapText="1"/>
    </xf>
    <xf numFmtId="0" fontId="4" fillId="0" borderId="9" xfId="35" applyFont="1" applyFill="1" applyBorder="1" applyAlignment="1">
      <alignment horizontal="center" vertical="center" wrapText="1"/>
    </xf>
    <xf numFmtId="0" fontId="4" fillId="0" borderId="10" xfId="35" applyFont="1" applyFill="1" applyBorder="1" applyAlignment="1">
      <alignment horizontal="center" vertical="center" wrapText="1"/>
    </xf>
    <xf numFmtId="0" fontId="4" fillId="0" borderId="14" xfId="35" applyFont="1" applyFill="1" applyBorder="1" applyAlignment="1">
      <alignment horizontal="center" vertical="center" wrapText="1"/>
    </xf>
    <xf numFmtId="0" fontId="4" fillId="0" borderId="12" xfId="35" applyFont="1" applyFill="1" applyBorder="1" applyAlignment="1">
      <alignment horizontal="center" vertical="center" wrapText="1"/>
    </xf>
    <xf numFmtId="0" fontId="3" fillId="0" borderId="14" xfId="35" applyFont="1" applyFill="1" applyBorder="1" applyAlignment="1">
      <alignment horizontal="center"/>
    </xf>
    <xf numFmtId="0" fontId="3" fillId="0" borderId="24" xfId="35" applyFont="1" applyFill="1" applyBorder="1" applyAlignment="1">
      <alignment horizontal="center"/>
    </xf>
    <xf numFmtId="0" fontId="3" fillId="0" borderId="12" xfId="35" applyFont="1" applyFill="1" applyBorder="1" applyAlignment="1">
      <alignment horizontal="center"/>
    </xf>
    <xf numFmtId="0" fontId="6" fillId="24" borderId="14" xfId="35" applyFont="1" applyFill="1" applyBorder="1" applyAlignment="1">
      <alignment horizontal="center" vertical="center" wrapText="1"/>
    </xf>
    <xf numFmtId="0" fontId="6" fillId="24" borderId="24" xfId="35" applyFont="1" applyFill="1" applyBorder="1" applyAlignment="1">
      <alignment horizontal="center" vertical="center" wrapText="1"/>
    </xf>
    <xf numFmtId="0" fontId="6" fillId="24" borderId="12" xfId="35" applyFont="1" applyFill="1" applyBorder="1" applyAlignment="1">
      <alignment horizontal="center" vertical="center" wrapText="1"/>
    </xf>
    <xf numFmtId="0" fontId="2" fillId="0" borderId="14" xfId="35" applyFont="1" applyBorder="1" applyAlignment="1">
      <alignment horizontal="justify" vertical="center" wrapText="1"/>
    </xf>
    <xf numFmtId="0" fontId="2" fillId="0" borderId="24" xfId="35" applyFont="1" applyBorder="1" applyAlignment="1">
      <alignment horizontal="justify" vertical="center" wrapText="1"/>
    </xf>
    <xf numFmtId="0" fontId="2" fillId="0" borderId="12" xfId="35" applyFont="1" applyBorder="1" applyAlignment="1">
      <alignment horizontal="justify" vertical="center" wrapText="1"/>
    </xf>
    <xf numFmtId="0" fontId="4" fillId="0" borderId="9" xfId="35" applyFont="1" applyFill="1" applyBorder="1" applyAlignment="1">
      <alignment horizontal="center" vertical="center"/>
    </xf>
    <xf numFmtId="0" fontId="4" fillId="0" borderId="10" xfId="35" applyFont="1" applyFill="1" applyBorder="1" applyAlignment="1">
      <alignment horizontal="center" vertical="center"/>
    </xf>
    <xf numFmtId="0" fontId="29" fillId="28" borderId="9" xfId="0" applyFont="1" applyFill="1" applyBorder="1" applyAlignment="1">
      <alignment horizontal="center" vertical="center" wrapText="1"/>
    </xf>
    <xf numFmtId="0" fontId="0" fillId="0" borderId="10" xfId="0" applyBorder="1" applyAlignment="1">
      <alignment horizontal="center" vertical="center" wrapText="1"/>
    </xf>
    <xf numFmtId="0" fontId="29" fillId="28" borderId="11" xfId="0" applyFont="1" applyFill="1" applyBorder="1" applyAlignment="1">
      <alignment horizontal="center" vertical="center" wrapText="1"/>
    </xf>
    <xf numFmtId="0" fontId="23" fillId="0" borderId="11" xfId="0" applyFont="1" applyBorder="1" applyAlignment="1">
      <alignment horizontal="center" vertical="center" wrapText="1"/>
    </xf>
    <xf numFmtId="0" fontId="45" fillId="30" borderId="11" xfId="0" applyFont="1" applyFill="1" applyBorder="1" applyAlignment="1">
      <alignment horizontal="justify" vertical="center" wrapText="1"/>
    </xf>
    <xf numFmtId="0" fontId="23" fillId="0" borderId="11" xfId="0" applyFont="1" applyBorder="1" applyAlignment="1">
      <alignment horizontal="justify" vertical="center"/>
    </xf>
    <xf numFmtId="0" fontId="46" fillId="31" borderId="11" xfId="0" applyFont="1" applyFill="1" applyBorder="1" applyAlignment="1">
      <alignment horizontal="justify" vertical="center" wrapText="1"/>
    </xf>
    <xf numFmtId="0" fontId="46" fillId="32" borderId="11" xfId="0" applyFont="1" applyFill="1" applyBorder="1" applyAlignment="1">
      <alignment horizontal="justify" vertical="center"/>
    </xf>
    <xf numFmtId="0" fontId="44" fillId="29" borderId="11" xfId="0" applyFont="1" applyFill="1" applyBorder="1" applyAlignment="1">
      <alignment horizontal="justify" vertical="center" wrapText="1"/>
    </xf>
    <xf numFmtId="0" fontId="29"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8" fillId="28" borderId="11" xfId="0" applyFont="1" applyFill="1" applyBorder="1" applyAlignment="1">
      <alignment horizontal="center" vertical="center" wrapText="1"/>
    </xf>
    <xf numFmtId="0" fontId="30" fillId="0" borderId="11" xfId="0" applyFont="1" applyBorder="1" applyAlignment="1">
      <alignment vertical="center" wrapText="1"/>
    </xf>
    <xf numFmtId="0" fontId="39" fillId="27" borderId="24" xfId="0" applyFont="1" applyFill="1" applyBorder="1" applyAlignment="1">
      <alignment horizontal="center" vertical="center" wrapText="1"/>
    </xf>
    <xf numFmtId="0" fontId="2" fillId="0" borderId="24" xfId="0" applyFont="1" applyBorder="1" applyAlignment="1">
      <alignment horizontal="center" vertical="center" wrapText="1"/>
    </xf>
    <xf numFmtId="0" fontId="2" fillId="0" borderId="12" xfId="0" applyFont="1" applyBorder="1" applyAlignment="1">
      <alignment horizontal="center" vertical="center" wrapText="1"/>
    </xf>
    <xf numFmtId="0" fontId="31" fillId="27" borderId="14" xfId="0" applyFont="1" applyFill="1" applyBorder="1" applyAlignment="1">
      <alignment horizontal="justify" vertical="center" wrapText="1"/>
    </xf>
    <xf numFmtId="0" fontId="0" fillId="0" borderId="12" xfId="0" applyBorder="1" applyAlignment="1">
      <alignment horizontal="justify" vertical="center" wrapText="1"/>
    </xf>
    <xf numFmtId="0" fontId="31" fillId="27" borderId="17" xfId="0" applyFont="1" applyFill="1" applyBorder="1" applyAlignment="1">
      <alignment horizontal="justify" vertical="center" wrapText="1"/>
    </xf>
    <xf numFmtId="0" fontId="0" fillId="0" borderId="23" xfId="0" applyBorder="1" applyAlignment="1">
      <alignment horizontal="justify" vertical="center" wrapText="1"/>
    </xf>
    <xf numFmtId="0" fontId="29" fillId="28" borderId="18"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29" fillId="28" borderId="14" xfId="0" applyFont="1" applyFill="1" applyBorder="1" applyAlignment="1">
      <alignment horizontal="center" vertical="center" wrapText="1"/>
    </xf>
    <xf numFmtId="0" fontId="0" fillId="0" borderId="12" xfId="0" applyBorder="1" applyAlignment="1">
      <alignment horizontal="center" vertical="center" wrapText="1"/>
    </xf>
    <xf numFmtId="0" fontId="27" fillId="0" borderId="0" xfId="0" applyFont="1" applyBorder="1" applyAlignment="1">
      <alignment horizontal="center" vertical="center"/>
    </xf>
    <xf numFmtId="0" fontId="38" fillId="0" borderId="0" xfId="0" applyFont="1" applyAlignment="1">
      <alignment horizontal="center" vertical="center"/>
    </xf>
    <xf numFmtId="0" fontId="29" fillId="0" borderId="0" xfId="0" applyFont="1" applyAlignment="1">
      <alignment horizontal="center" vertical="center"/>
    </xf>
    <xf numFmtId="0" fontId="29" fillId="33" borderId="11" xfId="0" applyFont="1" applyFill="1" applyBorder="1" applyAlignment="1">
      <alignment horizontal="center" vertical="center" wrapText="1"/>
    </xf>
    <xf numFmtId="0" fontId="29" fillId="33" borderId="9" xfId="0" applyFont="1" applyFill="1" applyBorder="1" applyAlignment="1">
      <alignment horizontal="center" vertical="center" wrapText="1"/>
    </xf>
    <xf numFmtId="0" fontId="2" fillId="33" borderId="11" xfId="0" applyFont="1" applyFill="1" applyBorder="1" applyAlignment="1">
      <alignment horizontal="center" vertical="center" wrapText="1"/>
    </xf>
    <xf numFmtId="0" fontId="45" fillId="30" borderId="10" xfId="0" applyFont="1" applyFill="1" applyBorder="1" applyAlignment="1">
      <alignment horizontal="justify" vertical="center" wrapText="1"/>
    </xf>
    <xf numFmtId="0" fontId="48" fillId="35" borderId="9" xfId="0" applyFont="1" applyFill="1" applyBorder="1" applyAlignment="1">
      <alignment horizontal="justify" vertical="center" wrapText="1"/>
    </xf>
    <xf numFmtId="0" fontId="48" fillId="35" borderId="10" xfId="0" applyFont="1" applyFill="1" applyBorder="1" applyAlignment="1">
      <alignment horizontal="justify" vertical="center" wrapText="1"/>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38" fillId="0" borderId="13" xfId="0" applyFont="1" applyBorder="1" applyAlignment="1">
      <alignment horizontal="center" vertical="center"/>
    </xf>
    <xf numFmtId="0" fontId="38" fillId="0" borderId="0" xfId="0" applyFont="1" applyBorder="1" applyAlignment="1">
      <alignment horizontal="center" vertical="center"/>
    </xf>
    <xf numFmtId="0" fontId="38" fillId="0" borderId="21" xfId="0" applyFont="1" applyBorder="1" applyAlignment="1">
      <alignment horizontal="center" vertical="center"/>
    </xf>
    <xf numFmtId="0" fontId="23" fillId="0" borderId="13" xfId="0" applyFont="1" applyBorder="1" applyAlignment="1">
      <alignment horizontal="left" vertical="top" wrapText="1"/>
    </xf>
    <xf numFmtId="0" fontId="23" fillId="0" borderId="0" xfId="0" applyFont="1" applyBorder="1" applyAlignment="1">
      <alignment horizontal="left" vertical="top" wrapText="1"/>
    </xf>
    <xf numFmtId="0" fontId="23" fillId="0" borderId="21" xfId="0" applyFont="1" applyBorder="1" applyAlignment="1">
      <alignment horizontal="left" vertical="top" wrapText="1"/>
    </xf>
    <xf numFmtId="0" fontId="29" fillId="0" borderId="17" xfId="0" applyFont="1" applyBorder="1" applyAlignment="1">
      <alignment horizontal="left" vertical="top" wrapText="1"/>
    </xf>
    <xf numFmtId="0" fontId="29" fillId="0" borderId="22" xfId="0" applyFont="1" applyBorder="1" applyAlignment="1">
      <alignment horizontal="left" vertical="top" wrapText="1"/>
    </xf>
    <xf numFmtId="0" fontId="29" fillId="0" borderId="23" xfId="0" applyFont="1" applyBorder="1" applyAlignment="1">
      <alignment horizontal="left" vertical="top" wrapText="1"/>
    </xf>
    <xf numFmtId="0" fontId="29" fillId="33" borderId="10" xfId="0" applyFont="1" applyFill="1" applyBorder="1" applyAlignment="1">
      <alignment horizontal="center" vertical="center" wrapText="1"/>
    </xf>
    <xf numFmtId="0" fontId="29" fillId="33" borderId="18" xfId="0" applyFont="1" applyFill="1" applyBorder="1" applyAlignment="1">
      <alignment horizontal="center" vertical="center" wrapText="1"/>
    </xf>
    <xf numFmtId="0" fontId="29" fillId="33" borderId="19" xfId="0" applyFont="1" applyFill="1" applyBorder="1" applyAlignment="1">
      <alignment horizontal="center" vertical="center" wrapText="1"/>
    </xf>
    <xf numFmtId="0" fontId="29" fillId="33" borderId="20" xfId="0" applyFont="1" applyFill="1" applyBorder="1" applyAlignment="1">
      <alignment horizontal="center" vertical="center" wrapText="1"/>
    </xf>
    <xf numFmtId="0" fontId="39" fillId="35" borderId="9" xfId="0" applyFont="1" applyFill="1" applyBorder="1" applyAlignment="1">
      <alignment horizontal="justify" vertical="center" wrapText="1"/>
    </xf>
    <xf numFmtId="0" fontId="39" fillId="35" borderId="25" xfId="0" applyFont="1" applyFill="1" applyBorder="1" applyAlignment="1">
      <alignment horizontal="justify" vertical="center" wrapText="1"/>
    </xf>
    <xf numFmtId="0" fontId="39" fillId="35" borderId="10" xfId="0" applyFont="1" applyFill="1" applyBorder="1" applyAlignment="1">
      <alignment horizontal="justify" vertical="center" wrapText="1"/>
    </xf>
    <xf numFmtId="0" fontId="39" fillId="35" borderId="9" xfId="0" applyFont="1" applyFill="1" applyBorder="1" applyAlignment="1">
      <alignment horizontal="justify" vertical="center"/>
    </xf>
    <xf numFmtId="0" fontId="39" fillId="35" borderId="25" xfId="0" applyFont="1" applyFill="1" applyBorder="1" applyAlignment="1">
      <alignment horizontal="justify" vertical="center"/>
    </xf>
    <xf numFmtId="0" fontId="39" fillId="35" borderId="10" xfId="0" applyFont="1" applyFill="1" applyBorder="1" applyAlignment="1">
      <alignment horizontal="justify" vertical="center"/>
    </xf>
    <xf numFmtId="0" fontId="35" fillId="0" borderId="0" xfId="0" applyFont="1" applyBorder="1" applyAlignment="1">
      <alignment horizontal="center" vertical="center" wrapText="1"/>
    </xf>
    <xf numFmtId="0" fontId="36" fillId="0" borderId="0" xfId="0" applyFont="1" applyBorder="1" applyAlignment="1">
      <alignment horizontal="center" vertical="center" wrapText="1"/>
    </xf>
    <xf numFmtId="0" fontId="35" fillId="36" borderId="0" xfId="0" applyFont="1" applyFill="1" applyBorder="1" applyAlignment="1">
      <alignment horizontal="center" vertical="center" wrapText="1"/>
    </xf>
    <xf numFmtId="0" fontId="36" fillId="36" borderId="0" xfId="0" applyFont="1" applyFill="1" applyBorder="1" applyAlignment="1">
      <alignment horizontal="center" vertical="center" wrapText="1"/>
    </xf>
    <xf numFmtId="0" fontId="23" fillId="39" borderId="35" xfId="0" applyFont="1" applyFill="1" applyBorder="1" applyAlignment="1" applyProtection="1">
      <alignment horizontal="center" vertical="center" textRotation="90" wrapText="1"/>
      <protection hidden="1"/>
    </xf>
    <xf numFmtId="0" fontId="0" fillId="0" borderId="13" xfId="0" applyBorder="1" applyAlignment="1">
      <alignment horizontal="center" vertical="center" textRotation="90" wrapText="1"/>
    </xf>
    <xf numFmtId="0" fontId="0" fillId="0" borderId="17" xfId="0" applyBorder="1" applyAlignment="1">
      <alignment horizontal="center" vertical="center" textRotation="90" wrapText="1"/>
    </xf>
    <xf numFmtId="0" fontId="23" fillId="39" borderId="37" xfId="0" applyFont="1" applyFill="1" applyBorder="1" applyAlignment="1" applyProtection="1">
      <alignment horizontal="center" vertical="center" textRotation="90" wrapText="1"/>
      <protection hidden="1"/>
    </xf>
    <xf numFmtId="0" fontId="0" fillId="0" borderId="21" xfId="0" applyBorder="1" applyAlignment="1">
      <alignment horizontal="center" vertical="center" textRotation="90" wrapText="1"/>
    </xf>
    <xf numFmtId="0" fontId="0" fillId="0" borderId="23" xfId="0" applyBorder="1" applyAlignment="1">
      <alignment horizontal="center" vertical="center" textRotation="90" wrapText="1"/>
    </xf>
    <xf numFmtId="0" fontId="23" fillId="39" borderId="18" xfId="0" applyFont="1" applyFill="1" applyBorder="1" applyAlignment="1" applyProtection="1">
      <alignment horizontal="center" vertical="center" textRotation="90" wrapText="1"/>
      <protection hidden="1"/>
    </xf>
    <xf numFmtId="0" fontId="23" fillId="39" borderId="20" xfId="0" applyFont="1" applyFill="1" applyBorder="1" applyAlignment="1" applyProtection="1">
      <alignment horizontal="center" vertical="center" textRotation="90" wrapText="1"/>
      <protection hidden="1"/>
    </xf>
    <xf numFmtId="0" fontId="0" fillId="0" borderId="36" xfId="0" applyBorder="1" applyAlignment="1">
      <alignment horizontal="center" vertical="center" textRotation="90" wrapText="1"/>
    </xf>
    <xf numFmtId="0" fontId="0" fillId="0" borderId="38" xfId="0" applyBorder="1" applyAlignment="1">
      <alignment horizontal="center" vertical="center" textRotation="90" wrapText="1"/>
    </xf>
    <xf numFmtId="0" fontId="23" fillId="39" borderId="19" xfId="0" applyFont="1" applyFill="1" applyBorder="1" applyAlignment="1" applyProtection="1">
      <alignment horizontal="center" vertical="center" textRotation="90" wrapText="1"/>
      <protection hidden="1"/>
    </xf>
    <xf numFmtId="0" fontId="0" fillId="0" borderId="0" xfId="0" applyAlignment="1">
      <alignment horizontal="center" vertical="center" textRotation="90" wrapText="1"/>
    </xf>
    <xf numFmtId="0" fontId="0" fillId="0" borderId="22" xfId="0" applyBorder="1" applyAlignment="1">
      <alignment horizontal="center" vertical="center" textRotation="90" wrapText="1"/>
    </xf>
    <xf numFmtId="0" fontId="23" fillId="39" borderId="29" xfId="0" applyFont="1" applyFill="1" applyBorder="1" applyAlignment="1" applyProtection="1">
      <alignment horizontal="center" vertical="center" textRotation="90" wrapText="1"/>
      <protection hidden="1"/>
    </xf>
    <xf numFmtId="0" fontId="0" fillId="0" borderId="30" xfId="0" applyBorder="1" applyAlignment="1">
      <alignment horizontal="center" vertical="center" textRotation="90" wrapText="1"/>
    </xf>
    <xf numFmtId="0" fontId="0" fillId="0" borderId="31" xfId="0" applyBorder="1" applyAlignment="1">
      <alignment horizontal="center" vertical="center" textRotation="90" wrapText="1"/>
    </xf>
    <xf numFmtId="0" fontId="23" fillId="39" borderId="27" xfId="0" applyFont="1" applyFill="1" applyBorder="1" applyAlignment="1" applyProtection="1">
      <alignment horizontal="center" vertical="center" textRotation="90" wrapText="1"/>
      <protection hidden="1"/>
    </xf>
    <xf numFmtId="0" fontId="0" fillId="0" borderId="25" xfId="0" applyBorder="1" applyAlignment="1">
      <alignment horizontal="center" vertical="center" textRotation="90" wrapText="1"/>
    </xf>
    <xf numFmtId="0" fontId="0" fillId="0" borderId="28" xfId="0" applyBorder="1" applyAlignment="1">
      <alignment horizontal="center" vertical="center" textRotation="90" wrapText="1"/>
    </xf>
    <xf numFmtId="0" fontId="23" fillId="39" borderId="32" xfId="0" applyFont="1" applyFill="1" applyBorder="1" applyAlignment="1" applyProtection="1">
      <alignment horizontal="center" vertical="center" textRotation="90" wrapText="1"/>
      <protection hidden="1"/>
    </xf>
    <xf numFmtId="0" fontId="0" fillId="0" borderId="33" xfId="0" applyBorder="1" applyAlignment="1">
      <alignment horizontal="center" vertical="center" textRotation="90" wrapText="1"/>
    </xf>
    <xf numFmtId="0" fontId="0" fillId="0" borderId="34" xfId="0" applyBorder="1" applyAlignment="1">
      <alignment horizontal="center" vertical="center" textRotation="90" wrapText="1"/>
    </xf>
    <xf numFmtId="0" fontId="23" fillId="0" borderId="9" xfId="0" applyFont="1" applyFill="1" applyBorder="1" applyAlignment="1">
      <alignment horizontal="justify" vertical="center" wrapText="1"/>
    </xf>
    <xf numFmtId="0" fontId="0" fillId="0" borderId="25" xfId="0" applyBorder="1" applyAlignment="1">
      <alignment horizontal="justify" vertical="center" wrapText="1"/>
    </xf>
    <xf numFmtId="0" fontId="46" fillId="32" borderId="9" xfId="0" applyFont="1" applyFill="1" applyBorder="1" applyAlignment="1">
      <alignment horizontal="justify" vertical="center"/>
    </xf>
    <xf numFmtId="0" fontId="46" fillId="32" borderId="25" xfId="0" applyFont="1" applyFill="1" applyBorder="1" applyAlignment="1">
      <alignment horizontal="justify" vertical="center"/>
    </xf>
    <xf numFmtId="0" fontId="23" fillId="0" borderId="25" xfId="0" applyFont="1" applyBorder="1" applyAlignment="1">
      <alignment horizontal="justify" vertical="center"/>
    </xf>
    <xf numFmtId="0" fontId="0" fillId="0" borderId="25" xfId="0" applyBorder="1" applyAlignment="1">
      <alignment horizontal="justify" vertical="center"/>
    </xf>
    <xf numFmtId="0" fontId="46" fillId="31" borderId="9" xfId="0" applyFont="1" applyFill="1" applyBorder="1" applyAlignment="1">
      <alignment horizontal="justify" vertical="center"/>
    </xf>
    <xf numFmtId="0" fontId="46" fillId="31" borderId="25" xfId="0" applyFont="1" applyFill="1" applyBorder="1" applyAlignment="1">
      <alignment horizontal="justify" vertical="center"/>
    </xf>
    <xf numFmtId="0" fontId="45" fillId="30" borderId="9" xfId="0" applyFont="1" applyFill="1" applyBorder="1" applyAlignment="1">
      <alignment horizontal="justify" vertical="center" wrapText="1"/>
    </xf>
    <xf numFmtId="0" fontId="45" fillId="30" borderId="25" xfId="0" applyFont="1" applyFill="1" applyBorder="1" applyAlignment="1">
      <alignment horizontal="justify" vertical="center" wrapText="1"/>
    </xf>
    <xf numFmtId="0" fontId="0" fillId="0" borderId="10" xfId="0" applyBorder="1" applyAlignment="1">
      <alignment horizontal="justify" vertical="center" wrapText="1"/>
    </xf>
    <xf numFmtId="0" fontId="23" fillId="0" borderId="25" xfId="0" applyFont="1" applyFill="1" applyBorder="1" applyAlignment="1">
      <alignment horizontal="justify" vertical="center" wrapText="1"/>
    </xf>
    <xf numFmtId="0" fontId="0" fillId="0" borderId="25" xfId="0" applyBorder="1" applyAlignment="1">
      <alignment vertical="center" textRotation="90" wrapText="1"/>
    </xf>
    <xf numFmtId="0" fontId="0" fillId="0" borderId="10" xfId="0" applyBorder="1" applyAlignment="1">
      <alignment vertical="center" textRotation="90" wrapText="1"/>
    </xf>
    <xf numFmtId="0" fontId="44" fillId="29" borderId="9" xfId="0" applyFont="1" applyFill="1" applyBorder="1" applyAlignment="1">
      <alignment horizontal="justify" vertical="center" wrapText="1"/>
    </xf>
    <xf numFmtId="0" fontId="44" fillId="29" borderId="25" xfId="0" applyFont="1" applyFill="1" applyBorder="1" applyAlignment="1">
      <alignment horizontal="justify" vertical="center" wrapText="1"/>
    </xf>
    <xf numFmtId="0" fontId="0" fillId="0" borderId="10" xfId="0" applyBorder="1" applyAlignment="1">
      <alignment horizontal="justify" vertical="center"/>
    </xf>
    <xf numFmtId="0" fontId="2" fillId="28" borderId="0" xfId="0" applyFont="1" applyFill="1" applyAlignment="1">
      <alignment horizontal="center" vertical="center" wrapText="1"/>
    </xf>
    <xf numFmtId="0" fontId="23" fillId="0" borderId="14" xfId="0" applyFont="1" applyFill="1" applyBorder="1" applyAlignment="1" applyProtection="1">
      <alignment horizontal="center" vertical="center"/>
      <protection locked="0"/>
    </xf>
    <xf numFmtId="0" fontId="23" fillId="0" borderId="24" xfId="0" applyFont="1" applyFill="1" applyBorder="1" applyAlignment="1" applyProtection="1">
      <alignment horizontal="center" vertical="center"/>
      <protection locked="0"/>
    </xf>
    <xf numFmtId="0" fontId="57" fillId="0" borderId="11" xfId="0" applyFont="1" applyFill="1" applyBorder="1" applyAlignment="1" applyProtection="1">
      <alignment horizontal="left" vertical="center" wrapText="1"/>
      <protection locked="0"/>
    </xf>
    <xf numFmtId="0" fontId="57" fillId="0" borderId="10" xfId="0" applyFont="1" applyFill="1" applyBorder="1" applyAlignment="1" applyProtection="1">
      <alignment horizontal="left" vertical="center" wrapText="1"/>
      <protection locked="0"/>
    </xf>
    <xf numFmtId="0" fontId="57" fillId="0" borderId="11" xfId="0" applyFont="1" applyFill="1" applyBorder="1" applyAlignment="1" applyProtection="1">
      <alignment horizontal="center" vertical="center"/>
    </xf>
    <xf numFmtId="0" fontId="57" fillId="0" borderId="14" xfId="0" applyFont="1" applyFill="1" applyBorder="1" applyAlignment="1" applyProtection="1">
      <alignment horizontal="center" vertical="center"/>
    </xf>
    <xf numFmtId="0" fontId="58" fillId="0" borderId="18" xfId="0" applyFont="1" applyFill="1" applyBorder="1" applyAlignment="1" applyProtection="1">
      <alignment horizontal="center" vertical="center"/>
    </xf>
    <xf numFmtId="0" fontId="58" fillId="0" borderId="19" xfId="0" applyFont="1" applyFill="1" applyBorder="1" applyAlignment="1" applyProtection="1">
      <alignment horizontal="center" vertical="center"/>
    </xf>
    <xf numFmtId="0" fontId="58" fillId="0" borderId="20" xfId="0" applyFont="1" applyFill="1" applyBorder="1" applyAlignment="1" applyProtection="1">
      <alignment horizontal="center" vertical="center"/>
    </xf>
    <xf numFmtId="0" fontId="58" fillId="0" borderId="13" xfId="0" applyFont="1" applyFill="1" applyBorder="1" applyAlignment="1" applyProtection="1">
      <alignment horizontal="center" vertical="center"/>
    </xf>
    <xf numFmtId="0" fontId="58" fillId="0" borderId="0" xfId="0" applyFont="1" applyFill="1" applyBorder="1" applyAlignment="1" applyProtection="1">
      <alignment horizontal="center" vertical="center"/>
    </xf>
    <xf numFmtId="0" fontId="58" fillId="0" borderId="21" xfId="0" applyFont="1" applyFill="1" applyBorder="1" applyAlignment="1" applyProtection="1">
      <alignment horizontal="center" vertical="center"/>
    </xf>
    <xf numFmtId="0" fontId="59" fillId="0" borderId="18" xfId="0" applyFont="1" applyFill="1" applyBorder="1" applyAlignment="1" applyProtection="1">
      <alignment horizontal="center" vertical="center"/>
    </xf>
    <xf numFmtId="0" fontId="59" fillId="0" borderId="19" xfId="0" applyFont="1" applyFill="1" applyBorder="1" applyAlignment="1" applyProtection="1">
      <alignment horizontal="center" vertical="center"/>
    </xf>
    <xf numFmtId="0" fontId="59" fillId="0" borderId="20" xfId="0" applyFont="1" applyFill="1" applyBorder="1" applyAlignment="1" applyProtection="1">
      <alignment horizontal="center" vertical="center"/>
    </xf>
    <xf numFmtId="0" fontId="59" fillId="0" borderId="13" xfId="0" applyFont="1" applyFill="1" applyBorder="1" applyAlignment="1" applyProtection="1">
      <alignment horizontal="center" vertical="center"/>
    </xf>
    <xf numFmtId="0" fontId="59" fillId="0" borderId="0" xfId="0" applyFont="1" applyFill="1" applyBorder="1" applyAlignment="1" applyProtection="1">
      <alignment horizontal="center" vertical="center"/>
    </xf>
    <xf numFmtId="0" fontId="59" fillId="0" borderId="21" xfId="0" applyFont="1" applyFill="1" applyBorder="1" applyAlignment="1" applyProtection="1">
      <alignment horizontal="center" vertical="center"/>
    </xf>
    <xf numFmtId="0" fontId="59" fillId="0" borderId="17" xfId="0" applyFont="1" applyFill="1" applyBorder="1" applyAlignment="1" applyProtection="1">
      <alignment horizontal="center" vertical="center"/>
    </xf>
    <xf numFmtId="0" fontId="59" fillId="0" borderId="22" xfId="0" applyFont="1" applyFill="1" applyBorder="1" applyAlignment="1" applyProtection="1">
      <alignment horizontal="center" vertical="center"/>
    </xf>
    <xf numFmtId="0" fontId="59" fillId="0" borderId="23" xfId="0" applyFont="1" applyFill="1" applyBorder="1" applyAlignment="1" applyProtection="1">
      <alignment horizontal="center" vertical="center"/>
    </xf>
    <xf numFmtId="14" fontId="57" fillId="0" borderId="11" xfId="0" applyNumberFormat="1" applyFont="1" applyFill="1" applyBorder="1" applyAlignment="1" applyProtection="1">
      <alignment horizontal="center" vertical="center"/>
    </xf>
    <xf numFmtId="0" fontId="57" fillId="0" borderId="9" xfId="0" applyFont="1" applyFill="1" applyBorder="1" applyAlignment="1" applyProtection="1">
      <alignment horizontal="center" vertical="center"/>
    </xf>
    <xf numFmtId="0" fontId="57" fillId="0" borderId="18" xfId="0" applyFont="1" applyFill="1" applyBorder="1" applyAlignment="1" applyProtection="1">
      <alignment horizontal="center" vertical="center"/>
    </xf>
    <xf numFmtId="0" fontId="57" fillId="0" borderId="14" xfId="0" applyFont="1" applyFill="1" applyBorder="1" applyAlignment="1" applyProtection="1">
      <alignment horizontal="left" vertical="center"/>
      <protection locked="0"/>
    </xf>
    <xf numFmtId="0" fontId="57" fillId="0" borderId="24" xfId="0" applyFont="1" applyFill="1" applyBorder="1" applyAlignment="1" applyProtection="1">
      <alignment horizontal="left" vertical="center"/>
      <protection locked="0"/>
    </xf>
    <xf numFmtId="0" fontId="57" fillId="0" borderId="12" xfId="0" applyFont="1" applyFill="1" applyBorder="1" applyAlignment="1" applyProtection="1">
      <alignment horizontal="left" vertical="center"/>
      <protection locked="0"/>
    </xf>
    <xf numFmtId="0" fontId="59" fillId="0" borderId="14" xfId="0" applyFont="1" applyFill="1" applyBorder="1" applyAlignment="1" applyProtection="1">
      <alignment horizontal="center" vertical="center"/>
      <protection locked="0"/>
    </xf>
    <xf numFmtId="0" fontId="59" fillId="0" borderId="24" xfId="0" applyFont="1" applyFill="1" applyBorder="1" applyAlignment="1" applyProtection="1">
      <alignment horizontal="center" vertical="center"/>
      <protection locked="0"/>
    </xf>
    <xf numFmtId="0" fontId="59" fillId="0" borderId="12" xfId="0" applyFont="1" applyFill="1" applyBorder="1" applyAlignment="1" applyProtection="1">
      <alignment horizontal="center" vertical="center"/>
      <protection locked="0"/>
    </xf>
    <xf numFmtId="0" fontId="23" fillId="0" borderId="14" xfId="0" applyFont="1" applyFill="1" applyBorder="1" applyAlignment="1" applyProtection="1">
      <alignment horizontal="left" vertical="center" wrapText="1"/>
      <protection locked="0"/>
    </xf>
    <xf numFmtId="0" fontId="23" fillId="0" borderId="24" xfId="0" applyFont="1" applyFill="1" applyBorder="1" applyAlignment="1" applyProtection="1">
      <alignment horizontal="left" vertical="center" wrapText="1"/>
      <protection locked="0"/>
    </xf>
    <xf numFmtId="0" fontId="57" fillId="0" borderId="11" xfId="0" applyFont="1" applyFill="1" applyBorder="1" applyAlignment="1" applyProtection="1">
      <alignment horizontal="center" vertical="center"/>
      <protection locked="0"/>
    </xf>
    <xf numFmtId="0" fontId="23" fillId="0" borderId="14"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12" xfId="0" applyFont="1" applyFill="1" applyBorder="1" applyAlignment="1" applyProtection="1">
      <alignment horizontal="center" vertical="center" wrapText="1"/>
      <protection locked="0"/>
    </xf>
    <xf numFmtId="0" fontId="57" fillId="0" borderId="9" xfId="0" applyFont="1" applyFill="1" applyBorder="1" applyAlignment="1" applyProtection="1">
      <alignment horizontal="left" vertical="center" wrapText="1"/>
      <protection locked="0"/>
    </xf>
    <xf numFmtId="0" fontId="56" fillId="0" borderId="9" xfId="0" applyFont="1" applyFill="1" applyBorder="1" applyAlignment="1" applyProtection="1">
      <alignment horizontal="left" vertical="center" wrapText="1"/>
      <protection locked="0"/>
    </xf>
    <xf numFmtId="0" fontId="60" fillId="34" borderId="39" xfId="0" applyFont="1" applyFill="1" applyBorder="1" applyAlignment="1" applyProtection="1">
      <alignment horizontal="center" vertical="center" wrapText="1"/>
      <protection locked="0"/>
    </xf>
    <xf numFmtId="0" fontId="60" fillId="34" borderId="43" xfId="0" applyFont="1" applyFill="1" applyBorder="1" applyAlignment="1" applyProtection="1">
      <alignment horizontal="center" vertical="center" wrapText="1"/>
      <protection locked="0"/>
    </xf>
    <xf numFmtId="0" fontId="60" fillId="34" borderId="45" xfId="0" applyFont="1" applyFill="1" applyBorder="1" applyAlignment="1" applyProtection="1">
      <alignment horizontal="center" vertical="center" wrapText="1"/>
      <protection locked="0"/>
    </xf>
    <xf numFmtId="0" fontId="60" fillId="34" borderId="40" xfId="0" applyFont="1" applyFill="1" applyBorder="1" applyAlignment="1" applyProtection="1">
      <alignment horizontal="center" vertical="center" wrapText="1"/>
      <protection locked="0"/>
    </xf>
    <xf numFmtId="0" fontId="60" fillId="34" borderId="11" xfId="0" applyFont="1" applyFill="1" applyBorder="1" applyAlignment="1" applyProtection="1">
      <alignment horizontal="center" vertical="center" wrapText="1"/>
      <protection locked="0"/>
    </xf>
    <xf numFmtId="0" fontId="60" fillId="34" borderId="41" xfId="0" applyFont="1" applyFill="1" applyBorder="1" applyAlignment="1" applyProtection="1">
      <alignment horizontal="center" vertical="center" wrapText="1"/>
      <protection locked="0"/>
    </xf>
    <xf numFmtId="0" fontId="60" fillId="34" borderId="47" xfId="0" applyFont="1" applyFill="1" applyBorder="1" applyAlignment="1" applyProtection="1">
      <alignment horizontal="center" vertical="center" wrapText="1"/>
      <protection locked="0"/>
    </xf>
    <xf numFmtId="0" fontId="23" fillId="41" borderId="18" xfId="0" applyFont="1" applyFill="1" applyBorder="1" applyAlignment="1" applyProtection="1">
      <alignment horizontal="center" vertical="center" wrapText="1"/>
      <protection locked="0"/>
    </xf>
    <xf numFmtId="0" fontId="23" fillId="41" borderId="19" xfId="0" applyFont="1" applyFill="1" applyBorder="1" applyAlignment="1" applyProtection="1">
      <alignment horizontal="center" vertical="center" wrapText="1"/>
      <protection locked="0"/>
    </xf>
    <xf numFmtId="0" fontId="23" fillId="41" borderId="20" xfId="0" applyFont="1" applyFill="1" applyBorder="1" applyAlignment="1" applyProtection="1">
      <alignment horizontal="center" vertical="center" wrapText="1"/>
      <protection locked="0"/>
    </xf>
    <xf numFmtId="0" fontId="60" fillId="33" borderId="11" xfId="0" applyFont="1" applyFill="1" applyBorder="1" applyAlignment="1" applyProtection="1">
      <alignment horizontal="center" vertical="center" textRotation="90" wrapText="1"/>
      <protection locked="0"/>
    </xf>
    <xf numFmtId="0" fontId="60" fillId="33" borderId="46" xfId="0" applyFont="1" applyFill="1" applyBorder="1" applyAlignment="1" applyProtection="1">
      <alignment horizontal="center" vertical="center" textRotation="90" wrapText="1"/>
      <protection locked="0"/>
    </xf>
    <xf numFmtId="0" fontId="60" fillId="43" borderId="11" xfId="0" applyFont="1" applyFill="1" applyBorder="1" applyAlignment="1" applyProtection="1">
      <alignment horizontal="center" vertical="center" textRotation="90" wrapText="1"/>
      <protection locked="0"/>
    </xf>
    <xf numFmtId="0" fontId="60" fillId="43" borderId="46" xfId="0" applyFont="1" applyFill="1" applyBorder="1" applyAlignment="1" applyProtection="1">
      <alignment horizontal="center" vertical="center" textRotation="90" wrapText="1"/>
      <protection locked="0"/>
    </xf>
    <xf numFmtId="0" fontId="60" fillId="44" borderId="11" xfId="0" applyFont="1" applyFill="1" applyBorder="1" applyAlignment="1" applyProtection="1">
      <alignment horizontal="center" vertical="center" textRotation="90" wrapText="1"/>
      <protection locked="0"/>
    </xf>
    <xf numFmtId="0" fontId="60" fillId="44" borderId="46" xfId="0" applyFont="1" applyFill="1" applyBorder="1" applyAlignment="1" applyProtection="1">
      <alignment horizontal="center" vertical="center" textRotation="90" wrapText="1"/>
      <protection locked="0"/>
    </xf>
    <xf numFmtId="0" fontId="60" fillId="45" borderId="11" xfId="0" applyFont="1" applyFill="1" applyBorder="1" applyAlignment="1" applyProtection="1">
      <alignment horizontal="center" vertical="center" textRotation="90" wrapText="1"/>
      <protection locked="0"/>
    </xf>
    <xf numFmtId="0" fontId="60" fillId="45" borderId="46" xfId="0" applyFont="1" applyFill="1" applyBorder="1" applyAlignment="1" applyProtection="1">
      <alignment horizontal="center" vertical="center" textRotation="90" wrapText="1"/>
      <protection locked="0"/>
    </xf>
    <xf numFmtId="0" fontId="60" fillId="34" borderId="46" xfId="0" applyFont="1" applyFill="1" applyBorder="1" applyAlignment="1" applyProtection="1">
      <alignment horizontal="center" vertical="center" wrapText="1"/>
      <protection locked="0"/>
    </xf>
    <xf numFmtId="0" fontId="29" fillId="34" borderId="40" xfId="0" applyFont="1" applyFill="1" applyBorder="1" applyAlignment="1" applyProtection="1">
      <alignment horizontal="center" vertical="center" wrapText="1"/>
      <protection locked="0"/>
    </xf>
    <xf numFmtId="0" fontId="29" fillId="34" borderId="11" xfId="0" applyFont="1" applyFill="1" applyBorder="1" applyAlignment="1" applyProtection="1">
      <alignment horizontal="center" vertical="center" wrapText="1"/>
      <protection locked="0"/>
    </xf>
    <xf numFmtId="0" fontId="29" fillId="34" borderId="46" xfId="0" applyFont="1" applyFill="1" applyBorder="1" applyAlignment="1" applyProtection="1">
      <alignment horizontal="center" vertical="center" wrapText="1"/>
      <protection locked="0"/>
    </xf>
  </cellXfs>
  <cellStyles count="4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cellStyle name="Incorrecto" xfId="32" builtinId="27" customBuiltin="1"/>
    <cellStyle name="Millares" xfId="33" builtinId="3"/>
    <cellStyle name="Neutral" xfId="34" builtinId="28" customBuiltin="1"/>
    <cellStyle name="Normal" xfId="0" builtinId="0"/>
    <cellStyle name="Normal 2" xfId="35"/>
    <cellStyle name="Normal 3" xfId="46"/>
    <cellStyle name="Notas" xfId="36" builtinId="10" customBuiltin="1"/>
    <cellStyle name="Porcentaje" xfId="37" builtinId="5"/>
    <cellStyle name="Porcentual 2" xfId="38"/>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278">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s>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266700</xdr:colOff>
      <xdr:row>0</xdr:row>
      <xdr:rowOff>0</xdr:rowOff>
    </xdr:from>
    <xdr:to>
      <xdr:col>13</xdr:col>
      <xdr:colOff>838200</xdr:colOff>
      <xdr:row>1</xdr:row>
      <xdr:rowOff>9525</xdr:rowOff>
    </xdr:to>
    <xdr:pic>
      <xdr:nvPicPr>
        <xdr:cNvPr id="6361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0"/>
          <a:ext cx="5715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381000</xdr:colOff>
          <xdr:row>23</xdr:row>
          <xdr:rowOff>47625</xdr:rowOff>
        </xdr:from>
        <xdr:to>
          <xdr:col>13</xdr:col>
          <xdr:colOff>514350</xdr:colOff>
          <xdr:row>52</xdr:row>
          <xdr:rowOff>19050</xdr:rowOff>
        </xdr:to>
        <xdr:sp macro="" textlink="">
          <xdr:nvSpPr>
            <xdr:cNvPr id="63489" name="Object 1" hidden="1">
              <a:extLst>
                <a:ext uri="{63B3BB69-23CF-44E3-9099-C40C66FF867C}">
                  <a14:compatExt spid="_x0000_s6348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1514475</xdr:colOff>
      <xdr:row>2</xdr:row>
      <xdr:rowOff>228600</xdr:rowOff>
    </xdr:to>
    <xdr:pic>
      <xdr:nvPicPr>
        <xdr:cNvPr id="7692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144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1304925</xdr:colOff>
      <xdr:row>6</xdr:row>
      <xdr:rowOff>142875</xdr:rowOff>
    </xdr:from>
    <xdr:to>
      <xdr:col>8</xdr:col>
      <xdr:colOff>781050</xdr:colOff>
      <xdr:row>6</xdr:row>
      <xdr:rowOff>885825</xdr:rowOff>
    </xdr:to>
    <xdr:sp macro="" textlink="">
      <xdr:nvSpPr>
        <xdr:cNvPr id="76923" name="2 Rectángulo redondeado"/>
        <xdr:cNvSpPr>
          <a:spLocks noChangeArrowheads="1"/>
        </xdr:cNvSpPr>
      </xdr:nvSpPr>
      <xdr:spPr bwMode="auto">
        <a:xfrm>
          <a:off x="10991850" y="2171700"/>
          <a:ext cx="1552575" cy="742950"/>
        </a:xfrm>
        <a:prstGeom prst="roundRect">
          <a:avLst>
            <a:gd name="adj" fmla="val 16667"/>
          </a:avLst>
        </a:prstGeom>
        <a:noFill/>
        <a:ln w="57150" algn="ctr">
          <a:solidFill>
            <a:srgbClr val="C0504D"/>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1514475</xdr:colOff>
      <xdr:row>2</xdr:row>
      <xdr:rowOff>228600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144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1114425</xdr:colOff>
      <xdr:row>2</xdr:row>
      <xdr:rowOff>38100</xdr:rowOff>
    </xdr:to>
    <xdr:pic>
      <xdr:nvPicPr>
        <xdr:cNvPr id="75831"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144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0</xdr:row>
      <xdr:rowOff>9525</xdr:rowOff>
    </xdr:from>
    <xdr:to>
      <xdr:col>1</xdr:col>
      <xdr:colOff>28575</xdr:colOff>
      <xdr:row>2</xdr:row>
      <xdr:rowOff>47625</xdr:rowOff>
    </xdr:to>
    <xdr:pic>
      <xdr:nvPicPr>
        <xdr:cNvPr id="77869"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7429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0</xdr:rowOff>
    </xdr:from>
    <xdr:to>
      <xdr:col>0</xdr:col>
      <xdr:colOff>1533525</xdr:colOff>
      <xdr:row>2</xdr:row>
      <xdr:rowOff>171450</xdr:rowOff>
    </xdr:to>
    <xdr:pic>
      <xdr:nvPicPr>
        <xdr:cNvPr id="6772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15144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0</xdr:rowOff>
    </xdr:from>
    <xdr:to>
      <xdr:col>0</xdr:col>
      <xdr:colOff>1362075</xdr:colOff>
      <xdr:row>2</xdr:row>
      <xdr:rowOff>171450</xdr:rowOff>
    </xdr:to>
    <xdr:pic>
      <xdr:nvPicPr>
        <xdr:cNvPr id="7176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13430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1114425</xdr:colOff>
      <xdr:row>2</xdr:row>
      <xdr:rowOff>38100</xdr:rowOff>
    </xdr:to>
    <xdr:pic>
      <xdr:nvPicPr>
        <xdr:cNvPr id="7885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144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48</xdr:col>
      <xdr:colOff>140495</xdr:colOff>
      <xdr:row>0</xdr:row>
      <xdr:rowOff>150019</xdr:rowOff>
    </xdr:from>
    <xdr:to>
      <xdr:col>54</xdr:col>
      <xdr:colOff>11906</xdr:colOff>
      <xdr:row>3</xdr:row>
      <xdr:rowOff>119062</xdr:rowOff>
    </xdr:to>
    <xdr:pic>
      <xdr:nvPicPr>
        <xdr:cNvPr id="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08870" y="150019"/>
          <a:ext cx="1071562" cy="740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P26"/>
  <sheetViews>
    <sheetView view="pageBreakPreview" topLeftCell="D1" zoomScale="75" zoomScaleNormal="75" zoomScaleSheetLayoutView="50" workbookViewId="0">
      <selection activeCell="K15" sqref="K15"/>
    </sheetView>
  </sheetViews>
  <sheetFormatPr baseColWidth="10" defaultColWidth="11.42578125" defaultRowHeight="12.75" x14ac:dyDescent="0.2"/>
  <cols>
    <col min="1" max="1" width="7.28515625" style="24" customWidth="1"/>
    <col min="2" max="2" width="12.28515625" style="24" customWidth="1"/>
    <col min="3" max="3" width="15.140625" style="24" customWidth="1"/>
    <col min="4" max="4" width="20.5703125" style="24" customWidth="1"/>
    <col min="5" max="5" width="14.28515625" style="24" customWidth="1"/>
    <col min="6" max="6" width="16.28515625" style="24" customWidth="1"/>
    <col min="7" max="7" width="14" style="24" customWidth="1"/>
    <col min="8" max="8" width="12.5703125" style="24" customWidth="1"/>
    <col min="9" max="9" width="10.42578125" style="24" customWidth="1"/>
    <col min="10" max="11" width="14.42578125" style="24" customWidth="1"/>
    <col min="12" max="12" width="15" style="24" customWidth="1"/>
    <col min="13" max="13" width="15.7109375" style="24" customWidth="1"/>
    <col min="14" max="14" width="17.42578125" style="24" customWidth="1"/>
    <col min="15" max="15" width="15.42578125" style="24" customWidth="1"/>
    <col min="16" max="16" width="11.42578125" style="24" hidden="1" customWidth="1"/>
    <col min="17" max="16384" width="11.42578125" style="24"/>
  </cols>
  <sheetData>
    <row r="1" spans="1:16" s="2" customFormat="1" ht="44.25" customHeight="1" x14ac:dyDescent="0.2">
      <c r="A1" s="264" t="s">
        <v>5</v>
      </c>
      <c r="B1" s="265"/>
      <c r="C1" s="265"/>
      <c r="D1" s="265"/>
      <c r="E1" s="265"/>
      <c r="F1" s="265"/>
      <c r="G1" s="265"/>
      <c r="H1" s="265"/>
      <c r="I1" s="265"/>
      <c r="J1" s="265"/>
      <c r="K1" s="265"/>
      <c r="L1" s="265"/>
      <c r="M1" s="266"/>
      <c r="N1" s="1"/>
    </row>
    <row r="2" spans="1:16" s="2" customFormat="1" ht="18" customHeight="1" x14ac:dyDescent="0.2">
      <c r="A2" s="267" t="s">
        <v>0</v>
      </c>
      <c r="B2" s="268"/>
      <c r="C2" s="268"/>
      <c r="D2" s="268"/>
      <c r="E2" s="268"/>
      <c r="F2" s="269"/>
      <c r="G2" s="268"/>
      <c r="H2" s="268"/>
      <c r="I2" s="268"/>
      <c r="J2" s="268"/>
      <c r="K2" s="268"/>
      <c r="L2" s="268"/>
      <c r="M2" s="268"/>
      <c r="N2" s="269"/>
    </row>
    <row r="3" spans="1:16" s="3" customFormat="1" ht="30" customHeight="1" x14ac:dyDescent="0.2">
      <c r="A3" s="270" t="s">
        <v>1</v>
      </c>
      <c r="B3" s="257" t="s">
        <v>13</v>
      </c>
      <c r="C3" s="257" t="s">
        <v>15</v>
      </c>
      <c r="D3" s="257" t="s">
        <v>6</v>
      </c>
      <c r="E3" s="257" t="s">
        <v>14</v>
      </c>
      <c r="F3" s="257" t="s">
        <v>17</v>
      </c>
      <c r="G3" s="257" t="s">
        <v>7</v>
      </c>
      <c r="H3" s="257" t="s">
        <v>8</v>
      </c>
      <c r="I3" s="259" t="s">
        <v>9</v>
      </c>
      <c r="J3" s="260"/>
      <c r="K3" s="259" t="s">
        <v>12</v>
      </c>
      <c r="L3" s="260"/>
      <c r="M3" s="257" t="s">
        <v>16</v>
      </c>
      <c r="N3" s="257" t="s">
        <v>2</v>
      </c>
    </row>
    <row r="4" spans="1:16" s="3" customFormat="1" ht="31.5" customHeight="1" x14ac:dyDescent="0.2">
      <c r="A4" s="271"/>
      <c r="B4" s="258"/>
      <c r="C4" s="258"/>
      <c r="D4" s="271"/>
      <c r="E4" s="271"/>
      <c r="F4" s="258"/>
      <c r="G4" s="258"/>
      <c r="H4" s="258"/>
      <c r="I4" s="5" t="s">
        <v>10</v>
      </c>
      <c r="J4" s="5" t="s">
        <v>11</v>
      </c>
      <c r="K4" s="4" t="s">
        <v>18</v>
      </c>
      <c r="L4" s="6" t="s">
        <v>19</v>
      </c>
      <c r="M4" s="258"/>
      <c r="N4" s="258"/>
    </row>
    <row r="5" spans="1:16" s="3" customFormat="1" ht="21.75" customHeight="1" x14ac:dyDescent="0.2">
      <c r="A5" s="7"/>
      <c r="B5" s="7"/>
      <c r="C5" s="7"/>
      <c r="D5" s="7"/>
      <c r="E5" s="7"/>
      <c r="F5" s="8"/>
      <c r="G5" s="8"/>
      <c r="H5" s="8"/>
      <c r="I5" s="8"/>
      <c r="J5" s="8"/>
      <c r="K5" s="8"/>
      <c r="L5" s="8"/>
      <c r="M5" s="9"/>
      <c r="N5" s="10"/>
      <c r="O5" s="11"/>
      <c r="P5" s="12"/>
    </row>
    <row r="6" spans="1:16" s="3" customFormat="1" ht="21.75" customHeight="1" x14ac:dyDescent="0.2">
      <c r="A6" s="7"/>
      <c r="B6" s="7"/>
      <c r="C6" s="7"/>
      <c r="D6" s="7"/>
      <c r="E6" s="7"/>
      <c r="F6" s="8"/>
      <c r="G6" s="8"/>
      <c r="H6" s="8"/>
      <c r="I6" s="8"/>
      <c r="J6" s="8"/>
      <c r="K6" s="8"/>
      <c r="L6" s="8"/>
      <c r="M6" s="9"/>
      <c r="N6" s="10"/>
      <c r="O6" s="13"/>
      <c r="P6" s="14"/>
    </row>
    <row r="7" spans="1:16" s="3" customFormat="1" ht="21.75" customHeight="1" x14ac:dyDescent="0.2">
      <c r="A7" s="7"/>
      <c r="B7" s="7"/>
      <c r="C7" s="7"/>
      <c r="D7" s="7"/>
      <c r="E7" s="7"/>
      <c r="F7" s="8"/>
      <c r="G7" s="8"/>
      <c r="H7" s="8"/>
      <c r="I7" s="8"/>
      <c r="J7" s="8"/>
      <c r="K7" s="8"/>
      <c r="L7" s="8"/>
      <c r="M7" s="9"/>
      <c r="N7" s="10"/>
      <c r="O7" s="13"/>
      <c r="P7" s="14"/>
    </row>
    <row r="8" spans="1:16" s="3" customFormat="1" ht="21.75" customHeight="1" x14ac:dyDescent="0.2">
      <c r="A8" s="7"/>
      <c r="B8" s="7"/>
      <c r="C8" s="7"/>
      <c r="D8" s="7"/>
      <c r="E8" s="7"/>
      <c r="F8" s="8"/>
      <c r="G8" s="8"/>
      <c r="H8" s="8"/>
      <c r="I8" s="8"/>
      <c r="J8" s="8"/>
      <c r="K8" s="8"/>
      <c r="L8" s="8"/>
      <c r="M8" s="9"/>
      <c r="N8" s="10"/>
      <c r="O8" s="13"/>
      <c r="P8" s="14"/>
    </row>
    <row r="9" spans="1:16" s="3" customFormat="1" ht="21.75" customHeight="1" x14ac:dyDescent="0.2">
      <c r="A9" s="7"/>
      <c r="B9" s="7"/>
      <c r="C9" s="7"/>
      <c r="D9" s="7"/>
      <c r="E9" s="7"/>
      <c r="F9" s="8"/>
      <c r="G9" s="8"/>
      <c r="H9" s="8"/>
      <c r="I9" s="8"/>
      <c r="J9" s="8"/>
      <c r="K9" s="8"/>
      <c r="L9" s="8"/>
      <c r="M9" s="9"/>
      <c r="N9" s="10"/>
      <c r="O9" s="13"/>
      <c r="P9" s="14"/>
    </row>
    <row r="10" spans="1:16" s="3" customFormat="1" ht="21.75" customHeight="1" x14ac:dyDescent="0.2">
      <c r="A10" s="7"/>
      <c r="B10" s="7"/>
      <c r="C10" s="7"/>
      <c r="D10" s="7"/>
      <c r="E10" s="7"/>
      <c r="F10" s="8"/>
      <c r="G10" s="8"/>
      <c r="H10" s="8"/>
      <c r="I10" s="8"/>
      <c r="J10" s="8"/>
      <c r="K10" s="8"/>
      <c r="L10" s="8"/>
      <c r="M10" s="9"/>
      <c r="N10" s="10"/>
      <c r="O10" s="13"/>
      <c r="P10" s="14"/>
    </row>
    <row r="11" spans="1:16" s="3" customFormat="1" ht="21.75" customHeight="1" x14ac:dyDescent="0.2">
      <c r="A11" s="7"/>
      <c r="B11" s="7"/>
      <c r="C11" s="7"/>
      <c r="D11" s="7"/>
      <c r="E11" s="7"/>
      <c r="F11" s="8"/>
      <c r="G11" s="8"/>
      <c r="H11" s="8"/>
      <c r="I11" s="8"/>
      <c r="J11" s="8"/>
      <c r="K11" s="8"/>
      <c r="L11" s="8"/>
      <c r="M11" s="9"/>
      <c r="N11" s="10"/>
      <c r="O11" s="13"/>
      <c r="P11" s="14"/>
    </row>
    <row r="12" spans="1:16" s="3" customFormat="1" ht="21.75" customHeight="1" x14ac:dyDescent="0.2">
      <c r="A12" s="7"/>
      <c r="B12" s="7"/>
      <c r="C12" s="7"/>
      <c r="D12" s="7"/>
      <c r="E12" s="7"/>
      <c r="F12" s="8"/>
      <c r="G12" s="8"/>
      <c r="H12" s="8"/>
      <c r="I12" s="8"/>
      <c r="J12" s="8"/>
      <c r="K12" s="8"/>
      <c r="L12" s="8"/>
      <c r="M12" s="9"/>
      <c r="N12" s="10"/>
      <c r="O12" s="15"/>
      <c r="P12" s="16"/>
    </row>
    <row r="13" spans="1:16" s="3" customFormat="1" ht="21.75" customHeight="1" x14ac:dyDescent="0.2">
      <c r="A13" s="7"/>
      <c r="B13" s="7"/>
      <c r="C13" s="7"/>
      <c r="D13" s="7"/>
      <c r="E13" s="7"/>
      <c r="F13" s="8"/>
      <c r="G13" s="8"/>
      <c r="H13" s="8"/>
      <c r="I13" s="8"/>
      <c r="J13" s="8"/>
      <c r="K13" s="8"/>
      <c r="L13" s="8"/>
      <c r="M13" s="9"/>
      <c r="N13" s="10"/>
      <c r="O13" s="15"/>
      <c r="P13" s="16"/>
    </row>
    <row r="14" spans="1:16" s="3" customFormat="1" ht="21.75" customHeight="1" x14ac:dyDescent="0.2">
      <c r="A14" s="7"/>
      <c r="B14" s="7"/>
      <c r="C14" s="7"/>
      <c r="D14" s="7"/>
      <c r="E14" s="7"/>
      <c r="F14" s="8"/>
      <c r="G14" s="8"/>
      <c r="H14" s="8"/>
      <c r="I14" s="8"/>
      <c r="J14" s="8"/>
      <c r="K14" s="8"/>
      <c r="L14" s="8"/>
      <c r="M14" s="9"/>
      <c r="N14" s="10"/>
      <c r="O14" s="15"/>
      <c r="P14" s="16"/>
    </row>
    <row r="15" spans="1:16" s="3" customFormat="1" ht="21.75" customHeight="1" x14ac:dyDescent="0.2">
      <c r="A15" s="7"/>
      <c r="B15" s="7"/>
      <c r="C15" s="7"/>
      <c r="D15" s="7"/>
      <c r="E15" s="7"/>
      <c r="F15" s="8"/>
      <c r="G15" s="8"/>
      <c r="H15" s="8"/>
      <c r="I15" s="8"/>
      <c r="J15" s="8"/>
      <c r="K15" s="8"/>
      <c r="L15" s="8"/>
      <c r="M15" s="9"/>
      <c r="N15" s="10"/>
      <c r="O15" s="15"/>
      <c r="P15" s="16"/>
    </row>
    <row r="16" spans="1:16" s="3" customFormat="1" ht="21.75" customHeight="1" x14ac:dyDescent="0.2">
      <c r="A16" s="7"/>
      <c r="B16" s="7"/>
      <c r="C16" s="7"/>
      <c r="D16" s="7"/>
      <c r="E16" s="7"/>
      <c r="F16" s="8"/>
      <c r="G16" s="8"/>
      <c r="H16" s="8"/>
      <c r="I16" s="8"/>
      <c r="J16" s="8"/>
      <c r="K16" s="8"/>
      <c r="L16" s="8"/>
      <c r="M16" s="9"/>
      <c r="N16" s="10"/>
      <c r="O16" s="15"/>
      <c r="P16" s="16"/>
    </row>
    <row r="17" spans="1:16" s="3" customFormat="1" ht="21.75" customHeight="1" x14ac:dyDescent="0.2">
      <c r="A17" s="7"/>
      <c r="B17" s="7"/>
      <c r="C17" s="7"/>
      <c r="D17" s="7"/>
      <c r="E17" s="7"/>
      <c r="F17" s="8"/>
      <c r="G17" s="8"/>
      <c r="H17" s="8"/>
      <c r="I17" s="8"/>
      <c r="J17" s="8"/>
      <c r="K17" s="8"/>
      <c r="L17" s="8"/>
      <c r="M17" s="9"/>
      <c r="N17" s="10"/>
      <c r="O17" s="15"/>
      <c r="P17" s="16"/>
    </row>
    <row r="18" spans="1:16" s="3" customFormat="1" ht="21.75" customHeight="1" x14ac:dyDescent="0.2">
      <c r="A18" s="7"/>
      <c r="B18" s="7"/>
      <c r="C18" s="7"/>
      <c r="D18" s="7"/>
      <c r="E18" s="7"/>
      <c r="F18" s="8"/>
      <c r="G18" s="8"/>
      <c r="H18" s="8"/>
      <c r="I18" s="8"/>
      <c r="J18" s="8"/>
      <c r="K18" s="8"/>
      <c r="L18" s="8"/>
      <c r="M18" s="9"/>
      <c r="N18" s="10"/>
      <c r="O18" s="15"/>
      <c r="P18" s="16"/>
    </row>
    <row r="19" spans="1:16" s="3" customFormat="1" ht="21.75" customHeight="1" x14ac:dyDescent="0.2">
      <c r="A19" s="7"/>
      <c r="B19" s="7"/>
      <c r="C19" s="7"/>
      <c r="D19" s="7"/>
      <c r="E19" s="7"/>
      <c r="F19" s="8"/>
      <c r="G19" s="8"/>
      <c r="H19" s="8"/>
      <c r="I19" s="8"/>
      <c r="J19" s="8"/>
      <c r="K19" s="8"/>
      <c r="L19" s="8"/>
      <c r="M19" s="9"/>
      <c r="N19" s="10"/>
      <c r="O19" s="15"/>
      <c r="P19" s="16"/>
    </row>
    <row r="20" spans="1:16" s="3" customFormat="1" ht="21.75" customHeight="1" x14ac:dyDescent="0.2">
      <c r="A20" s="7"/>
      <c r="B20" s="7"/>
      <c r="C20" s="7"/>
      <c r="D20" s="7"/>
      <c r="E20" s="7"/>
      <c r="F20" s="8"/>
      <c r="G20" s="17"/>
      <c r="H20" s="17"/>
      <c r="I20" s="17"/>
      <c r="J20" s="17"/>
      <c r="K20" s="17"/>
      <c r="L20" s="17"/>
      <c r="M20" s="18"/>
      <c r="N20" s="19"/>
      <c r="O20" s="20"/>
      <c r="P20" s="16"/>
    </row>
    <row r="21" spans="1:16" s="21" customFormat="1" ht="18" customHeight="1" x14ac:dyDescent="0.2">
      <c r="A21" s="261"/>
      <c r="B21" s="262"/>
      <c r="C21" s="262"/>
      <c r="D21" s="262"/>
      <c r="E21" s="262"/>
      <c r="F21" s="262"/>
      <c r="G21" s="261"/>
      <c r="H21" s="262"/>
      <c r="I21" s="262"/>
      <c r="J21" s="262"/>
      <c r="K21" s="262"/>
      <c r="L21" s="262"/>
      <c r="M21" s="262"/>
      <c r="N21" s="263"/>
    </row>
    <row r="22" spans="1:16" s="21" customFormat="1" ht="18" customHeight="1" x14ac:dyDescent="0.2">
      <c r="A22" s="251" t="s">
        <v>4</v>
      </c>
      <c r="B22" s="252"/>
      <c r="C22" s="252"/>
      <c r="D22" s="252"/>
      <c r="E22" s="252"/>
      <c r="F22" s="252"/>
      <c r="G22" s="252"/>
      <c r="H22" s="252"/>
      <c r="I22" s="252"/>
      <c r="J22" s="252"/>
      <c r="K22" s="252"/>
      <c r="L22" s="252"/>
      <c r="M22" s="252"/>
      <c r="N22" s="253"/>
    </row>
    <row r="23" spans="1:16" s="23" customFormat="1" ht="25.5" customHeight="1" x14ac:dyDescent="0.2">
      <c r="A23" s="254" t="s">
        <v>3</v>
      </c>
      <c r="B23" s="255"/>
      <c r="C23" s="255"/>
      <c r="D23" s="255"/>
      <c r="E23" s="255"/>
      <c r="F23" s="255"/>
      <c r="G23" s="255"/>
      <c r="H23" s="255"/>
      <c r="I23" s="255"/>
      <c r="J23" s="255"/>
      <c r="K23" s="255"/>
      <c r="L23" s="255"/>
      <c r="M23" s="255"/>
      <c r="N23" s="256"/>
      <c r="O23" s="22"/>
    </row>
    <row r="24" spans="1:16" x14ac:dyDescent="0.2">
      <c r="F24" s="3"/>
      <c r="G24" s="3"/>
      <c r="H24" s="3"/>
      <c r="I24" s="3"/>
      <c r="J24" s="3"/>
      <c r="K24" s="3"/>
      <c r="L24" s="3"/>
      <c r="M24" s="3"/>
      <c r="N24" s="3"/>
    </row>
    <row r="25" spans="1:16" x14ac:dyDescent="0.2">
      <c r="F25" s="3"/>
      <c r="G25" s="3"/>
      <c r="H25" s="3"/>
      <c r="I25" s="3"/>
      <c r="J25" s="3"/>
      <c r="K25" s="3"/>
      <c r="L25" s="3"/>
      <c r="M25" s="3"/>
      <c r="N25" s="3"/>
    </row>
    <row r="26" spans="1:16" x14ac:dyDescent="0.2">
      <c r="F26" s="3"/>
      <c r="G26" s="3"/>
      <c r="H26" s="3"/>
      <c r="I26" s="3"/>
      <c r="J26" s="3"/>
      <c r="K26" s="3"/>
      <c r="L26" s="3"/>
      <c r="M26" s="3"/>
      <c r="N26" s="3"/>
    </row>
  </sheetData>
  <mergeCells count="19">
    <mergeCell ref="A1:M1"/>
    <mergeCell ref="A2:F2"/>
    <mergeCell ref="G2:N2"/>
    <mergeCell ref="A3:A4"/>
    <mergeCell ref="B3:B4"/>
    <mergeCell ref="C3:C4"/>
    <mergeCell ref="D3:D4"/>
    <mergeCell ref="E3:E4"/>
    <mergeCell ref="F3:F4"/>
    <mergeCell ref="G3:G4"/>
    <mergeCell ref="A22:N22"/>
    <mergeCell ref="A23:N23"/>
    <mergeCell ref="H3:H4"/>
    <mergeCell ref="I3:J3"/>
    <mergeCell ref="K3:L3"/>
    <mergeCell ref="M3:M4"/>
    <mergeCell ref="N3:N4"/>
    <mergeCell ref="A21:F21"/>
    <mergeCell ref="G21:N21"/>
  </mergeCells>
  <printOptions horizontalCentered="1" verticalCentered="1"/>
  <pageMargins left="0.35433070866141736" right="0.19685039370078741" top="0.78740157480314965" bottom="0.39370078740157483" header="0.19685039370078741" footer="0.19685039370078741"/>
  <pageSetup paperSize="121" scale="81" orientation="landscape" r:id="rId1"/>
  <headerFooter alignWithMargins="0">
    <oddHeader>&amp;R&amp;8COPIA CONTROLADA</oddHeader>
    <oddFooter xml:space="preserve">&amp;L&amp;8R 197 de 2010&amp;C&amp;8VERSIÓN: 5
Con participación ciudadana en el control fiscal, Medellín gana&amp;R&amp;8PÁGINA &amp;P DE &amp;N                                    </oddFooter>
  </headerFooter>
  <rowBreaks count="1" manualBreakCount="1">
    <brk id="22" max="12" man="1"/>
  </rowBreaks>
  <drawing r:id="rId2"/>
  <legacyDrawing r:id="rId3"/>
  <oleObjects>
    <mc:AlternateContent xmlns:mc="http://schemas.openxmlformats.org/markup-compatibility/2006">
      <mc:Choice Requires="x14">
        <oleObject progId="Word.Document.8" shapeId="63489" r:id="rId4">
          <objectPr defaultSize="0" r:id="rId5">
            <anchor moveWithCells="1">
              <from>
                <xdr:col>1</xdr:col>
                <xdr:colOff>381000</xdr:colOff>
                <xdr:row>23</xdr:row>
                <xdr:rowOff>47625</xdr:rowOff>
              </from>
              <to>
                <xdr:col>13</xdr:col>
                <xdr:colOff>514350</xdr:colOff>
                <xdr:row>52</xdr:row>
                <xdr:rowOff>19050</xdr:rowOff>
              </to>
            </anchor>
          </objectPr>
        </oleObject>
      </mc:Choice>
      <mc:Fallback>
        <oleObject progId="Word.Document.8" shapeId="6348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4:F22"/>
  <sheetViews>
    <sheetView zoomScale="160" zoomScaleNormal="160" workbookViewId="0">
      <selection activeCell="F9" sqref="F9"/>
    </sheetView>
  </sheetViews>
  <sheetFormatPr baseColWidth="10" defaultRowHeight="12.75" x14ac:dyDescent="0.2"/>
  <cols>
    <col min="2" max="2" width="38.42578125" customWidth="1"/>
    <col min="3" max="6" width="22.7109375" customWidth="1"/>
  </cols>
  <sheetData>
    <row r="4" spans="2:6" x14ac:dyDescent="0.2">
      <c r="C4" s="371" t="s">
        <v>97</v>
      </c>
      <c r="D4" s="371"/>
      <c r="E4" s="371" t="s">
        <v>333</v>
      </c>
      <c r="F4" s="371"/>
    </row>
    <row r="5" spans="2:6" x14ac:dyDescent="0.2">
      <c r="B5" s="159" t="s">
        <v>98</v>
      </c>
      <c r="C5" s="159" t="s">
        <v>334</v>
      </c>
      <c r="D5" s="159" t="s">
        <v>332</v>
      </c>
      <c r="E5" s="159" t="s">
        <v>334</v>
      </c>
      <c r="F5" s="159" t="s">
        <v>332</v>
      </c>
    </row>
    <row r="6" spans="2:6" ht="13.5" x14ac:dyDescent="0.2">
      <c r="B6" s="33" t="s">
        <v>24</v>
      </c>
      <c r="C6" s="149" t="s">
        <v>226</v>
      </c>
      <c r="D6" s="149" t="s">
        <v>230</v>
      </c>
      <c r="E6" s="149" t="s">
        <v>226</v>
      </c>
      <c r="F6" s="149" t="s">
        <v>227</v>
      </c>
    </row>
    <row r="7" spans="2:6" ht="13.5" x14ac:dyDescent="0.2">
      <c r="B7" s="33" t="s">
        <v>25</v>
      </c>
      <c r="C7" s="149" t="s">
        <v>230</v>
      </c>
      <c r="D7" s="149" t="s">
        <v>230</v>
      </c>
      <c r="E7" s="149" t="s">
        <v>230</v>
      </c>
      <c r="F7" s="149" t="s">
        <v>230</v>
      </c>
    </row>
    <row r="8" spans="2:6" ht="13.5" x14ac:dyDescent="0.2">
      <c r="B8" s="33" t="s">
        <v>26</v>
      </c>
      <c r="C8" s="149" t="s">
        <v>230</v>
      </c>
      <c r="D8" s="149" t="s">
        <v>227</v>
      </c>
      <c r="E8" s="149" t="s">
        <v>101</v>
      </c>
      <c r="F8" s="149" t="s">
        <v>101</v>
      </c>
    </row>
    <row r="9" spans="2:6" ht="13.5" x14ac:dyDescent="0.2">
      <c r="B9" s="33" t="s">
        <v>27</v>
      </c>
      <c r="C9" s="149" t="s">
        <v>230</v>
      </c>
      <c r="D9" s="149" t="s">
        <v>230</v>
      </c>
      <c r="E9" s="149" t="s">
        <v>230</v>
      </c>
      <c r="F9" s="149" t="s">
        <v>230</v>
      </c>
    </row>
    <row r="10" spans="2:6" ht="13.5" x14ac:dyDescent="0.2">
      <c r="B10" s="33" t="s">
        <v>29</v>
      </c>
      <c r="C10" s="149" t="s">
        <v>226</v>
      </c>
      <c r="D10" s="149" t="s">
        <v>226</v>
      </c>
      <c r="E10" s="149" t="s">
        <v>227</v>
      </c>
      <c r="F10" s="149" t="s">
        <v>227</v>
      </c>
    </row>
    <row r="11" spans="2:6" ht="13.5" x14ac:dyDescent="0.2">
      <c r="B11" s="33" t="s">
        <v>30</v>
      </c>
      <c r="C11" s="149" t="s">
        <v>227</v>
      </c>
      <c r="D11" s="149" t="s">
        <v>227</v>
      </c>
      <c r="E11" s="149" t="s">
        <v>227</v>
      </c>
      <c r="F11" s="149" t="s">
        <v>101</v>
      </c>
    </row>
    <row r="12" spans="2:6" ht="13.5" x14ac:dyDescent="0.2">
      <c r="B12" s="33" t="s">
        <v>31</v>
      </c>
      <c r="C12" s="149" t="s">
        <v>226</v>
      </c>
      <c r="D12" s="149" t="s">
        <v>230</v>
      </c>
      <c r="E12" s="149" t="s">
        <v>230</v>
      </c>
      <c r="F12" s="149" t="s">
        <v>230</v>
      </c>
    </row>
    <row r="13" spans="2:6" ht="13.5" x14ac:dyDescent="0.2">
      <c r="B13" s="33" t="s">
        <v>32</v>
      </c>
      <c r="C13" s="149" t="s">
        <v>230</v>
      </c>
      <c r="D13" s="149" t="s">
        <v>227</v>
      </c>
      <c r="E13" s="149" t="s">
        <v>101</v>
      </c>
      <c r="F13" s="149" t="s">
        <v>101</v>
      </c>
    </row>
    <row r="14" spans="2:6" ht="13.5" x14ac:dyDescent="0.2">
      <c r="B14" s="33" t="s">
        <v>45</v>
      </c>
      <c r="C14" s="149" t="s">
        <v>230</v>
      </c>
      <c r="D14" s="149" t="s">
        <v>230</v>
      </c>
      <c r="E14" s="149" t="s">
        <v>230</v>
      </c>
      <c r="F14" s="149" t="s">
        <v>230</v>
      </c>
    </row>
    <row r="15" spans="2:6" ht="13.5" x14ac:dyDescent="0.2">
      <c r="B15" s="33" t="s">
        <v>33</v>
      </c>
      <c r="C15" s="149" t="s">
        <v>227</v>
      </c>
      <c r="D15" s="149" t="s">
        <v>227</v>
      </c>
      <c r="E15" s="149" t="s">
        <v>227</v>
      </c>
      <c r="F15" s="149" t="s">
        <v>101</v>
      </c>
    </row>
    <row r="16" spans="2:6" ht="13.5" x14ac:dyDescent="0.2">
      <c r="B16" s="33" t="s">
        <v>46</v>
      </c>
      <c r="C16" s="149" t="s">
        <v>226</v>
      </c>
      <c r="D16" s="149" t="s">
        <v>230</v>
      </c>
      <c r="E16" s="149" t="s">
        <v>227</v>
      </c>
      <c r="F16" s="149" t="s">
        <v>227</v>
      </c>
    </row>
    <row r="17" spans="2:6" ht="13.5" x14ac:dyDescent="0.2">
      <c r="B17" s="33" t="s">
        <v>48</v>
      </c>
      <c r="C17" s="149" t="s">
        <v>226</v>
      </c>
      <c r="D17" s="149" t="s">
        <v>230</v>
      </c>
      <c r="E17" s="149" t="s">
        <v>230</v>
      </c>
      <c r="F17" s="149" t="s">
        <v>227</v>
      </c>
    </row>
    <row r="18" spans="2:6" ht="13.5" x14ac:dyDescent="0.2">
      <c r="B18" s="33" t="s">
        <v>47</v>
      </c>
      <c r="C18" s="149" t="s">
        <v>230</v>
      </c>
      <c r="D18" s="149" t="s">
        <v>230</v>
      </c>
      <c r="E18" s="149" t="s">
        <v>230</v>
      </c>
      <c r="F18" s="149" t="s">
        <v>230</v>
      </c>
    </row>
    <row r="19" spans="2:6" ht="13.5" x14ac:dyDescent="0.2">
      <c r="B19" s="33" t="s">
        <v>35</v>
      </c>
      <c r="C19" s="149" t="s">
        <v>226</v>
      </c>
      <c r="D19" s="149" t="s">
        <v>226</v>
      </c>
      <c r="E19" s="149" t="s">
        <v>230</v>
      </c>
      <c r="F19" s="149" t="s">
        <v>230</v>
      </c>
    </row>
    <row r="20" spans="2:6" ht="13.5" x14ac:dyDescent="0.2">
      <c r="B20" s="33" t="s">
        <v>36</v>
      </c>
      <c r="C20" s="149" t="s">
        <v>230</v>
      </c>
      <c r="D20" s="149" t="s">
        <v>230</v>
      </c>
      <c r="E20" s="149" t="s">
        <v>227</v>
      </c>
      <c r="F20" s="149" t="s">
        <v>227</v>
      </c>
    </row>
    <row r="21" spans="2:6" ht="13.5" x14ac:dyDescent="0.2">
      <c r="B21" s="33" t="s">
        <v>37</v>
      </c>
      <c r="C21" s="149" t="s">
        <v>230</v>
      </c>
      <c r="D21" s="149" t="s">
        <v>230</v>
      </c>
      <c r="E21" s="149" t="s">
        <v>230</v>
      </c>
      <c r="F21" s="149" t="s">
        <v>230</v>
      </c>
    </row>
    <row r="22" spans="2:6" ht="13.5" x14ac:dyDescent="0.2">
      <c r="B22" s="33" t="s">
        <v>38</v>
      </c>
      <c r="C22" s="149" t="s">
        <v>230</v>
      </c>
      <c r="D22" s="149" t="s">
        <v>230</v>
      </c>
      <c r="E22" s="149" t="s">
        <v>227</v>
      </c>
      <c r="F22" s="149" t="s">
        <v>227</v>
      </c>
    </row>
  </sheetData>
  <mergeCells count="2">
    <mergeCell ref="C4:D4"/>
    <mergeCell ref="E4:F4"/>
  </mergeCells>
  <conditionalFormatting sqref="C6:C22 F7 F21">
    <cfRule type="containsText" dxfId="139" priority="138" operator="containsText" text="Alto">
      <formula>NOT(ISERROR(SEARCH("Alto",C6)))</formula>
    </cfRule>
    <cfRule type="containsText" dxfId="138" priority="139" operator="containsText" text="Medio">
      <formula>NOT(ISERROR(SEARCH("Medio",C6)))</formula>
    </cfRule>
    <cfRule type="containsText" dxfId="137" priority="140" operator="containsText" text="Muy Alto">
      <formula>NOT(ISERROR(SEARCH("Muy Alto",C6)))</formula>
    </cfRule>
  </conditionalFormatting>
  <conditionalFormatting sqref="C6:C22 F7 F21">
    <cfRule type="containsText" dxfId="136" priority="137" operator="containsText" text="Bajo">
      <formula>NOT(ISERROR(SEARCH("Bajo",C6)))</formula>
    </cfRule>
  </conditionalFormatting>
  <conditionalFormatting sqref="C6:C22 F7 F21">
    <cfRule type="containsText" dxfId="135" priority="136" operator="containsText" text="Muy Alto">
      <formula>NOT(ISERROR(SEARCH("Muy Alto",C6)))</formula>
    </cfRule>
  </conditionalFormatting>
  <conditionalFormatting sqref="E6:E22 D9 D14:D15 F8">
    <cfRule type="containsText" dxfId="134" priority="133" operator="containsText" text="Alto">
      <formula>NOT(ISERROR(SEARCH("Alto",D6)))</formula>
    </cfRule>
    <cfRule type="containsText" dxfId="133" priority="134" operator="containsText" text="Medio">
      <formula>NOT(ISERROR(SEARCH("Medio",D6)))</formula>
    </cfRule>
    <cfRule type="containsText" dxfId="132" priority="135" operator="containsText" text="Muy Alto">
      <formula>NOT(ISERROR(SEARCH("Muy Alto",D6)))</formula>
    </cfRule>
  </conditionalFormatting>
  <conditionalFormatting sqref="E6:E22 D9 D14:D15 F8">
    <cfRule type="containsText" dxfId="131" priority="132" operator="containsText" text="Bajo">
      <formula>NOT(ISERROR(SEARCH("Bajo",D6)))</formula>
    </cfRule>
  </conditionalFormatting>
  <conditionalFormatting sqref="E6:E22 D9 D14:D15 F8">
    <cfRule type="containsText" dxfId="130" priority="131" operator="containsText" text="Muy Alto">
      <formula>NOT(ISERROR(SEARCH("Muy Alto",D6)))</formula>
    </cfRule>
  </conditionalFormatting>
  <conditionalFormatting sqref="D6">
    <cfRule type="containsText" dxfId="129" priority="128" operator="containsText" text="Alto">
      <formula>NOT(ISERROR(SEARCH("Alto",D6)))</formula>
    </cfRule>
    <cfRule type="containsText" dxfId="128" priority="129" operator="containsText" text="Medio">
      <formula>NOT(ISERROR(SEARCH("Medio",D6)))</formula>
    </cfRule>
    <cfRule type="containsText" dxfId="127" priority="130" operator="containsText" text="Muy Alto">
      <formula>NOT(ISERROR(SEARCH("Muy Alto",D6)))</formula>
    </cfRule>
  </conditionalFormatting>
  <conditionalFormatting sqref="D6">
    <cfRule type="containsText" dxfId="126" priority="127" operator="containsText" text="Bajo">
      <formula>NOT(ISERROR(SEARCH("Bajo",D6)))</formula>
    </cfRule>
  </conditionalFormatting>
  <conditionalFormatting sqref="D6">
    <cfRule type="containsText" dxfId="125" priority="126" operator="containsText" text="Muy Alto">
      <formula>NOT(ISERROR(SEARCH("Muy Alto",D6)))</formula>
    </cfRule>
  </conditionalFormatting>
  <conditionalFormatting sqref="D7">
    <cfRule type="containsText" dxfId="124" priority="123" operator="containsText" text="Alto">
      <formula>NOT(ISERROR(SEARCH("Alto",D7)))</formula>
    </cfRule>
    <cfRule type="containsText" dxfId="123" priority="124" operator="containsText" text="Medio">
      <formula>NOT(ISERROR(SEARCH("Medio",D7)))</formula>
    </cfRule>
    <cfRule type="containsText" dxfId="122" priority="125" operator="containsText" text="Muy Alto">
      <formula>NOT(ISERROR(SEARCH("Muy Alto",D7)))</formula>
    </cfRule>
  </conditionalFormatting>
  <conditionalFormatting sqref="D7">
    <cfRule type="containsText" dxfId="121" priority="122" operator="containsText" text="Bajo">
      <formula>NOT(ISERROR(SEARCH("Bajo",D7)))</formula>
    </cfRule>
  </conditionalFormatting>
  <conditionalFormatting sqref="D7">
    <cfRule type="containsText" dxfId="120" priority="121" operator="containsText" text="Muy Alto">
      <formula>NOT(ISERROR(SEARCH("Muy Alto",D7)))</formula>
    </cfRule>
  </conditionalFormatting>
  <conditionalFormatting sqref="D21">
    <cfRule type="containsText" dxfId="119" priority="118" operator="containsText" text="Alto">
      <formula>NOT(ISERROR(SEARCH("Alto",D21)))</formula>
    </cfRule>
    <cfRule type="containsText" dxfId="118" priority="119" operator="containsText" text="Medio">
      <formula>NOT(ISERROR(SEARCH("Medio",D21)))</formula>
    </cfRule>
    <cfRule type="containsText" dxfId="117" priority="120" operator="containsText" text="Muy Alto">
      <formula>NOT(ISERROR(SEARCH("Muy Alto",D21)))</formula>
    </cfRule>
  </conditionalFormatting>
  <conditionalFormatting sqref="D21">
    <cfRule type="containsText" dxfId="116" priority="117" operator="containsText" text="Bajo">
      <formula>NOT(ISERROR(SEARCH("Bajo",D21)))</formula>
    </cfRule>
  </conditionalFormatting>
  <conditionalFormatting sqref="D21">
    <cfRule type="containsText" dxfId="115" priority="116" operator="containsText" text="Muy Alto">
      <formula>NOT(ISERROR(SEARCH("Muy Alto",D21)))</formula>
    </cfRule>
  </conditionalFormatting>
  <conditionalFormatting sqref="D8">
    <cfRule type="containsText" dxfId="114" priority="113" operator="containsText" text="Alto">
      <formula>NOT(ISERROR(SEARCH("Alto",D8)))</formula>
    </cfRule>
    <cfRule type="containsText" dxfId="113" priority="114" operator="containsText" text="Medio">
      <formula>NOT(ISERROR(SEARCH("Medio",D8)))</formula>
    </cfRule>
    <cfRule type="containsText" dxfId="112" priority="115" operator="containsText" text="Muy Alto">
      <formula>NOT(ISERROR(SEARCH("Muy Alto",D8)))</formula>
    </cfRule>
  </conditionalFormatting>
  <conditionalFormatting sqref="D8">
    <cfRule type="containsText" dxfId="111" priority="112" operator="containsText" text="Bajo">
      <formula>NOT(ISERROR(SEARCH("Bajo",D8)))</formula>
    </cfRule>
  </conditionalFormatting>
  <conditionalFormatting sqref="D8">
    <cfRule type="containsText" dxfId="110" priority="111" operator="containsText" text="Muy Alto">
      <formula>NOT(ISERROR(SEARCH("Muy Alto",D8)))</formula>
    </cfRule>
  </conditionalFormatting>
  <conditionalFormatting sqref="D10">
    <cfRule type="containsText" dxfId="109" priority="108" operator="containsText" text="Alto">
      <formula>NOT(ISERROR(SEARCH("Alto",D10)))</formula>
    </cfRule>
    <cfRule type="containsText" dxfId="108" priority="109" operator="containsText" text="Medio">
      <formula>NOT(ISERROR(SEARCH("Medio",D10)))</formula>
    </cfRule>
    <cfRule type="containsText" dxfId="107" priority="110" operator="containsText" text="Muy Alto">
      <formula>NOT(ISERROR(SEARCH("Muy Alto",D10)))</formula>
    </cfRule>
  </conditionalFormatting>
  <conditionalFormatting sqref="D10">
    <cfRule type="containsText" dxfId="106" priority="107" operator="containsText" text="Bajo">
      <formula>NOT(ISERROR(SEARCH("Bajo",D10)))</formula>
    </cfRule>
  </conditionalFormatting>
  <conditionalFormatting sqref="D10">
    <cfRule type="containsText" dxfId="105" priority="106" operator="containsText" text="Muy Alto">
      <formula>NOT(ISERROR(SEARCH("Muy Alto",D10)))</formula>
    </cfRule>
  </conditionalFormatting>
  <conditionalFormatting sqref="D11">
    <cfRule type="containsText" dxfId="104" priority="103" operator="containsText" text="Alto">
      <formula>NOT(ISERROR(SEARCH("Alto",D11)))</formula>
    </cfRule>
    <cfRule type="containsText" dxfId="103" priority="104" operator="containsText" text="Medio">
      <formula>NOT(ISERROR(SEARCH("Medio",D11)))</formula>
    </cfRule>
    <cfRule type="containsText" dxfId="102" priority="105" operator="containsText" text="Muy Alto">
      <formula>NOT(ISERROR(SEARCH("Muy Alto",D11)))</formula>
    </cfRule>
  </conditionalFormatting>
  <conditionalFormatting sqref="D11">
    <cfRule type="containsText" dxfId="101" priority="102" operator="containsText" text="Bajo">
      <formula>NOT(ISERROR(SEARCH("Bajo",D11)))</formula>
    </cfRule>
  </conditionalFormatting>
  <conditionalFormatting sqref="D11">
    <cfRule type="containsText" dxfId="100" priority="101" operator="containsText" text="Muy Alto">
      <formula>NOT(ISERROR(SEARCH("Muy Alto",D11)))</formula>
    </cfRule>
  </conditionalFormatting>
  <conditionalFormatting sqref="D12">
    <cfRule type="containsText" dxfId="99" priority="98" operator="containsText" text="Alto">
      <formula>NOT(ISERROR(SEARCH("Alto",D12)))</formula>
    </cfRule>
    <cfRule type="containsText" dxfId="98" priority="99" operator="containsText" text="Medio">
      <formula>NOT(ISERROR(SEARCH("Medio",D12)))</formula>
    </cfRule>
    <cfRule type="containsText" dxfId="97" priority="100" operator="containsText" text="Muy Alto">
      <formula>NOT(ISERROR(SEARCH("Muy Alto",D12)))</formula>
    </cfRule>
  </conditionalFormatting>
  <conditionalFormatting sqref="D12">
    <cfRule type="containsText" dxfId="96" priority="97" operator="containsText" text="Bajo">
      <formula>NOT(ISERROR(SEARCH("Bajo",D12)))</formula>
    </cfRule>
  </conditionalFormatting>
  <conditionalFormatting sqref="D12">
    <cfRule type="containsText" dxfId="95" priority="96" operator="containsText" text="Muy Alto">
      <formula>NOT(ISERROR(SEARCH("Muy Alto",D12)))</formula>
    </cfRule>
  </conditionalFormatting>
  <conditionalFormatting sqref="D13">
    <cfRule type="containsText" dxfId="94" priority="93" operator="containsText" text="Alto">
      <formula>NOT(ISERROR(SEARCH("Alto",D13)))</formula>
    </cfRule>
    <cfRule type="containsText" dxfId="93" priority="94" operator="containsText" text="Medio">
      <formula>NOT(ISERROR(SEARCH("Medio",D13)))</formula>
    </cfRule>
    <cfRule type="containsText" dxfId="92" priority="95" operator="containsText" text="Muy Alto">
      <formula>NOT(ISERROR(SEARCH("Muy Alto",D13)))</formula>
    </cfRule>
  </conditionalFormatting>
  <conditionalFormatting sqref="D13">
    <cfRule type="containsText" dxfId="91" priority="92" operator="containsText" text="Bajo">
      <formula>NOT(ISERROR(SEARCH("Bajo",D13)))</formula>
    </cfRule>
  </conditionalFormatting>
  <conditionalFormatting sqref="D13">
    <cfRule type="containsText" dxfId="90" priority="91" operator="containsText" text="Muy Alto">
      <formula>NOT(ISERROR(SEARCH("Muy Alto",D13)))</formula>
    </cfRule>
  </conditionalFormatting>
  <conditionalFormatting sqref="D16:D18">
    <cfRule type="containsText" dxfId="89" priority="88" operator="containsText" text="Alto">
      <formula>NOT(ISERROR(SEARCH("Alto",D16)))</formula>
    </cfRule>
    <cfRule type="containsText" dxfId="88" priority="89" operator="containsText" text="Medio">
      <formula>NOT(ISERROR(SEARCH("Medio",D16)))</formula>
    </cfRule>
    <cfRule type="containsText" dxfId="87" priority="90" operator="containsText" text="Muy Alto">
      <formula>NOT(ISERROR(SEARCH("Muy Alto",D16)))</formula>
    </cfRule>
  </conditionalFormatting>
  <conditionalFormatting sqref="D16:D18">
    <cfRule type="containsText" dxfId="86" priority="87" operator="containsText" text="Bajo">
      <formula>NOT(ISERROR(SEARCH("Bajo",D16)))</formula>
    </cfRule>
  </conditionalFormatting>
  <conditionalFormatting sqref="D16:D18">
    <cfRule type="containsText" dxfId="85" priority="86" operator="containsText" text="Muy Alto">
      <formula>NOT(ISERROR(SEARCH("Muy Alto",D16)))</formula>
    </cfRule>
  </conditionalFormatting>
  <conditionalFormatting sqref="D19">
    <cfRule type="containsText" dxfId="84" priority="83" operator="containsText" text="Alto">
      <formula>NOT(ISERROR(SEARCH("Alto",D19)))</formula>
    </cfRule>
    <cfRule type="containsText" dxfId="83" priority="84" operator="containsText" text="Medio">
      <formula>NOT(ISERROR(SEARCH("Medio",D19)))</formula>
    </cfRule>
    <cfRule type="containsText" dxfId="82" priority="85" operator="containsText" text="Muy Alto">
      <formula>NOT(ISERROR(SEARCH("Muy Alto",D19)))</formula>
    </cfRule>
  </conditionalFormatting>
  <conditionalFormatting sqref="D19">
    <cfRule type="containsText" dxfId="81" priority="82" operator="containsText" text="Bajo">
      <formula>NOT(ISERROR(SEARCH("Bajo",D19)))</formula>
    </cfRule>
  </conditionalFormatting>
  <conditionalFormatting sqref="D19">
    <cfRule type="containsText" dxfId="80" priority="81" operator="containsText" text="Muy Alto">
      <formula>NOT(ISERROR(SEARCH("Muy Alto",D19)))</formula>
    </cfRule>
  </conditionalFormatting>
  <conditionalFormatting sqref="D20">
    <cfRule type="containsText" dxfId="79" priority="78" operator="containsText" text="Alto">
      <formula>NOT(ISERROR(SEARCH("Alto",D20)))</formula>
    </cfRule>
    <cfRule type="containsText" dxfId="78" priority="79" operator="containsText" text="Medio">
      <formula>NOT(ISERROR(SEARCH("Medio",D20)))</formula>
    </cfRule>
    <cfRule type="containsText" dxfId="77" priority="80" operator="containsText" text="Muy Alto">
      <formula>NOT(ISERROR(SEARCH("Muy Alto",D20)))</formula>
    </cfRule>
  </conditionalFormatting>
  <conditionalFormatting sqref="D20">
    <cfRule type="containsText" dxfId="76" priority="77" operator="containsText" text="Bajo">
      <formula>NOT(ISERROR(SEARCH("Bajo",D20)))</formula>
    </cfRule>
  </conditionalFormatting>
  <conditionalFormatting sqref="D20">
    <cfRule type="containsText" dxfId="75" priority="76" operator="containsText" text="Muy Alto">
      <formula>NOT(ISERROR(SEARCH("Muy Alto",D20)))</formula>
    </cfRule>
  </conditionalFormatting>
  <conditionalFormatting sqref="D22">
    <cfRule type="containsText" dxfId="74" priority="73" operator="containsText" text="Alto">
      <formula>NOT(ISERROR(SEARCH("Alto",D22)))</formula>
    </cfRule>
    <cfRule type="containsText" dxfId="73" priority="74" operator="containsText" text="Medio">
      <formula>NOT(ISERROR(SEARCH("Medio",D22)))</formula>
    </cfRule>
    <cfRule type="containsText" dxfId="72" priority="75" operator="containsText" text="Muy Alto">
      <formula>NOT(ISERROR(SEARCH("Muy Alto",D22)))</formula>
    </cfRule>
  </conditionalFormatting>
  <conditionalFormatting sqref="D22">
    <cfRule type="containsText" dxfId="71" priority="72" operator="containsText" text="Bajo">
      <formula>NOT(ISERROR(SEARCH("Bajo",D22)))</formula>
    </cfRule>
  </conditionalFormatting>
  <conditionalFormatting sqref="D22">
    <cfRule type="containsText" dxfId="70" priority="71" operator="containsText" text="Muy Alto">
      <formula>NOT(ISERROR(SEARCH("Muy Alto",D22)))</formula>
    </cfRule>
  </conditionalFormatting>
  <conditionalFormatting sqref="F6">
    <cfRule type="containsText" dxfId="69" priority="68" operator="containsText" text="Alto">
      <formula>NOT(ISERROR(SEARCH("Alto",F6)))</formula>
    </cfRule>
    <cfRule type="containsText" dxfId="68" priority="69" operator="containsText" text="Medio">
      <formula>NOT(ISERROR(SEARCH("Medio",F6)))</formula>
    </cfRule>
    <cfRule type="containsText" dxfId="67" priority="70" operator="containsText" text="Muy Alto">
      <formula>NOT(ISERROR(SEARCH("Muy Alto",F6)))</formula>
    </cfRule>
  </conditionalFormatting>
  <conditionalFormatting sqref="F6">
    <cfRule type="containsText" dxfId="66" priority="67" operator="containsText" text="Bajo">
      <formula>NOT(ISERROR(SEARCH("Bajo",F6)))</formula>
    </cfRule>
  </conditionalFormatting>
  <conditionalFormatting sqref="F6">
    <cfRule type="containsText" dxfId="65" priority="66" operator="containsText" text="Muy Alto">
      <formula>NOT(ISERROR(SEARCH("Muy Alto",F6)))</formula>
    </cfRule>
  </conditionalFormatting>
  <conditionalFormatting sqref="F9">
    <cfRule type="containsText" dxfId="64" priority="63" operator="containsText" text="Alto">
      <formula>NOT(ISERROR(SEARCH("Alto",F9)))</formula>
    </cfRule>
    <cfRule type="containsText" dxfId="63" priority="64" operator="containsText" text="Medio">
      <formula>NOT(ISERROR(SEARCH("Medio",F9)))</formula>
    </cfRule>
    <cfRule type="containsText" dxfId="62" priority="65" operator="containsText" text="Muy Alto">
      <formula>NOT(ISERROR(SEARCH("Muy Alto",F9)))</formula>
    </cfRule>
  </conditionalFormatting>
  <conditionalFormatting sqref="F9">
    <cfRule type="containsText" dxfId="61" priority="62" operator="containsText" text="Bajo">
      <formula>NOT(ISERROR(SEARCH("Bajo",F9)))</formula>
    </cfRule>
  </conditionalFormatting>
  <conditionalFormatting sqref="F9">
    <cfRule type="containsText" dxfId="60" priority="61" operator="containsText" text="Muy Alto">
      <formula>NOT(ISERROR(SEARCH("Muy Alto",F9)))</formula>
    </cfRule>
  </conditionalFormatting>
  <conditionalFormatting sqref="F14">
    <cfRule type="containsText" dxfId="59" priority="58" operator="containsText" text="Alto">
      <formula>NOT(ISERROR(SEARCH("Alto",F14)))</formula>
    </cfRule>
    <cfRule type="containsText" dxfId="58" priority="59" operator="containsText" text="Medio">
      <formula>NOT(ISERROR(SEARCH("Medio",F14)))</formula>
    </cfRule>
    <cfRule type="containsText" dxfId="57" priority="60" operator="containsText" text="Muy Alto">
      <formula>NOT(ISERROR(SEARCH("Muy Alto",F14)))</formula>
    </cfRule>
  </conditionalFormatting>
  <conditionalFormatting sqref="F14">
    <cfRule type="containsText" dxfId="56" priority="57" operator="containsText" text="Bajo">
      <formula>NOT(ISERROR(SEARCH("Bajo",F14)))</formula>
    </cfRule>
  </conditionalFormatting>
  <conditionalFormatting sqref="F14">
    <cfRule type="containsText" dxfId="55" priority="56" operator="containsText" text="Muy Alto">
      <formula>NOT(ISERROR(SEARCH("Muy Alto",F14)))</formula>
    </cfRule>
  </conditionalFormatting>
  <conditionalFormatting sqref="F12">
    <cfRule type="containsText" dxfId="54" priority="53" operator="containsText" text="Alto">
      <formula>NOT(ISERROR(SEARCH("Alto",F12)))</formula>
    </cfRule>
    <cfRule type="containsText" dxfId="53" priority="54" operator="containsText" text="Medio">
      <formula>NOT(ISERROR(SEARCH("Medio",F12)))</formula>
    </cfRule>
    <cfRule type="containsText" dxfId="52" priority="55" operator="containsText" text="Muy Alto">
      <formula>NOT(ISERROR(SEARCH("Muy Alto",F12)))</formula>
    </cfRule>
  </conditionalFormatting>
  <conditionalFormatting sqref="F12">
    <cfRule type="containsText" dxfId="51" priority="52" operator="containsText" text="Bajo">
      <formula>NOT(ISERROR(SEARCH("Bajo",F12)))</formula>
    </cfRule>
  </conditionalFormatting>
  <conditionalFormatting sqref="F12">
    <cfRule type="containsText" dxfId="50" priority="51" operator="containsText" text="Muy Alto">
      <formula>NOT(ISERROR(SEARCH("Muy Alto",F12)))</formula>
    </cfRule>
  </conditionalFormatting>
  <conditionalFormatting sqref="F18">
    <cfRule type="containsText" dxfId="49" priority="48" operator="containsText" text="Alto">
      <formula>NOT(ISERROR(SEARCH("Alto",F18)))</formula>
    </cfRule>
    <cfRule type="containsText" dxfId="48" priority="49" operator="containsText" text="Medio">
      <formula>NOT(ISERROR(SEARCH("Medio",F18)))</formula>
    </cfRule>
    <cfRule type="containsText" dxfId="47" priority="50" operator="containsText" text="Muy Alto">
      <formula>NOT(ISERROR(SEARCH("Muy Alto",F18)))</formula>
    </cfRule>
  </conditionalFormatting>
  <conditionalFormatting sqref="F18">
    <cfRule type="containsText" dxfId="46" priority="47" operator="containsText" text="Bajo">
      <formula>NOT(ISERROR(SEARCH("Bajo",F18)))</formula>
    </cfRule>
  </conditionalFormatting>
  <conditionalFormatting sqref="F18">
    <cfRule type="containsText" dxfId="45" priority="46" operator="containsText" text="Muy Alto">
      <formula>NOT(ISERROR(SEARCH("Muy Alto",F18)))</formula>
    </cfRule>
  </conditionalFormatting>
  <conditionalFormatting sqref="F19">
    <cfRule type="containsText" dxfId="44" priority="43" operator="containsText" text="Alto">
      <formula>NOT(ISERROR(SEARCH("Alto",F19)))</formula>
    </cfRule>
    <cfRule type="containsText" dxfId="43" priority="44" operator="containsText" text="Medio">
      <formula>NOT(ISERROR(SEARCH("Medio",F19)))</formula>
    </cfRule>
    <cfRule type="containsText" dxfId="42" priority="45" operator="containsText" text="Muy Alto">
      <formula>NOT(ISERROR(SEARCH("Muy Alto",F19)))</formula>
    </cfRule>
  </conditionalFormatting>
  <conditionalFormatting sqref="F19">
    <cfRule type="containsText" dxfId="41" priority="42" operator="containsText" text="Bajo">
      <formula>NOT(ISERROR(SEARCH("Bajo",F19)))</formula>
    </cfRule>
  </conditionalFormatting>
  <conditionalFormatting sqref="F19">
    <cfRule type="containsText" dxfId="40" priority="41" operator="containsText" text="Muy Alto">
      <formula>NOT(ISERROR(SEARCH("Muy Alto",F19)))</formula>
    </cfRule>
  </conditionalFormatting>
  <conditionalFormatting sqref="F22">
    <cfRule type="containsText" dxfId="39" priority="38" operator="containsText" text="Alto">
      <formula>NOT(ISERROR(SEARCH("Alto",F22)))</formula>
    </cfRule>
    <cfRule type="containsText" dxfId="38" priority="39" operator="containsText" text="Medio">
      <formula>NOT(ISERROR(SEARCH("Medio",F22)))</formula>
    </cfRule>
    <cfRule type="containsText" dxfId="37" priority="40" operator="containsText" text="Muy Alto">
      <formula>NOT(ISERROR(SEARCH("Muy Alto",F22)))</formula>
    </cfRule>
  </conditionalFormatting>
  <conditionalFormatting sqref="F22">
    <cfRule type="containsText" dxfId="36" priority="37" operator="containsText" text="Bajo">
      <formula>NOT(ISERROR(SEARCH("Bajo",F22)))</formula>
    </cfRule>
  </conditionalFormatting>
  <conditionalFormatting sqref="F22">
    <cfRule type="containsText" dxfId="35" priority="36" operator="containsText" text="Muy Alto">
      <formula>NOT(ISERROR(SEARCH("Muy Alto",F22)))</formula>
    </cfRule>
  </conditionalFormatting>
  <conditionalFormatting sqref="F20">
    <cfRule type="containsText" dxfId="34" priority="33" operator="containsText" text="Alto">
      <formula>NOT(ISERROR(SEARCH("Alto",F20)))</formula>
    </cfRule>
    <cfRule type="containsText" dxfId="33" priority="34" operator="containsText" text="Medio">
      <formula>NOT(ISERROR(SEARCH("Medio",F20)))</formula>
    </cfRule>
    <cfRule type="containsText" dxfId="32" priority="35" operator="containsText" text="Muy Alto">
      <formula>NOT(ISERROR(SEARCH("Muy Alto",F20)))</formula>
    </cfRule>
  </conditionalFormatting>
  <conditionalFormatting sqref="F20">
    <cfRule type="containsText" dxfId="31" priority="32" operator="containsText" text="Bajo">
      <formula>NOT(ISERROR(SEARCH("Bajo",F20)))</formula>
    </cfRule>
  </conditionalFormatting>
  <conditionalFormatting sqref="F20">
    <cfRule type="containsText" dxfId="30" priority="31" operator="containsText" text="Muy Alto">
      <formula>NOT(ISERROR(SEARCH("Muy Alto",F20)))</formula>
    </cfRule>
  </conditionalFormatting>
  <conditionalFormatting sqref="F17">
    <cfRule type="containsText" dxfId="29" priority="28" operator="containsText" text="Alto">
      <formula>NOT(ISERROR(SEARCH("Alto",F17)))</formula>
    </cfRule>
    <cfRule type="containsText" dxfId="28" priority="29" operator="containsText" text="Medio">
      <formula>NOT(ISERROR(SEARCH("Medio",F17)))</formula>
    </cfRule>
    <cfRule type="containsText" dxfId="27" priority="30" operator="containsText" text="Muy Alto">
      <formula>NOT(ISERROR(SEARCH("Muy Alto",F17)))</formula>
    </cfRule>
  </conditionalFormatting>
  <conditionalFormatting sqref="F17">
    <cfRule type="containsText" dxfId="26" priority="27" operator="containsText" text="Bajo">
      <formula>NOT(ISERROR(SEARCH("Bajo",F17)))</formula>
    </cfRule>
  </conditionalFormatting>
  <conditionalFormatting sqref="F17">
    <cfRule type="containsText" dxfId="25" priority="26" operator="containsText" text="Muy Alto">
      <formula>NOT(ISERROR(SEARCH("Muy Alto",F17)))</formula>
    </cfRule>
  </conditionalFormatting>
  <conditionalFormatting sqref="F16">
    <cfRule type="containsText" dxfId="24" priority="23" operator="containsText" text="Alto">
      <formula>NOT(ISERROR(SEARCH("Alto",F16)))</formula>
    </cfRule>
    <cfRule type="containsText" dxfId="23" priority="24" operator="containsText" text="Medio">
      <formula>NOT(ISERROR(SEARCH("Medio",F16)))</formula>
    </cfRule>
    <cfRule type="containsText" dxfId="22" priority="25" operator="containsText" text="Muy Alto">
      <formula>NOT(ISERROR(SEARCH("Muy Alto",F16)))</formula>
    </cfRule>
  </conditionalFormatting>
  <conditionalFormatting sqref="F16">
    <cfRule type="containsText" dxfId="21" priority="22" operator="containsText" text="Bajo">
      <formula>NOT(ISERROR(SEARCH("Bajo",F16)))</formula>
    </cfRule>
  </conditionalFormatting>
  <conditionalFormatting sqref="F16">
    <cfRule type="containsText" dxfId="20" priority="21" operator="containsText" text="Muy Alto">
      <formula>NOT(ISERROR(SEARCH("Muy Alto",F16)))</formula>
    </cfRule>
  </conditionalFormatting>
  <conditionalFormatting sqref="F10">
    <cfRule type="containsText" dxfId="19" priority="18" operator="containsText" text="Alto">
      <formula>NOT(ISERROR(SEARCH("Alto",F10)))</formula>
    </cfRule>
    <cfRule type="containsText" dxfId="18" priority="19" operator="containsText" text="Medio">
      <formula>NOT(ISERROR(SEARCH("Medio",F10)))</formula>
    </cfRule>
    <cfRule type="containsText" dxfId="17" priority="20" operator="containsText" text="Muy Alto">
      <formula>NOT(ISERROR(SEARCH("Muy Alto",F10)))</formula>
    </cfRule>
  </conditionalFormatting>
  <conditionalFormatting sqref="F10">
    <cfRule type="containsText" dxfId="16" priority="17" operator="containsText" text="Bajo">
      <formula>NOT(ISERROR(SEARCH("Bajo",F10)))</formula>
    </cfRule>
  </conditionalFormatting>
  <conditionalFormatting sqref="F10">
    <cfRule type="containsText" dxfId="15" priority="16" operator="containsText" text="Muy Alto">
      <formula>NOT(ISERROR(SEARCH("Muy Alto",F10)))</formula>
    </cfRule>
  </conditionalFormatting>
  <conditionalFormatting sqref="F15">
    <cfRule type="containsText" dxfId="14" priority="13" operator="containsText" text="Alto">
      <formula>NOT(ISERROR(SEARCH("Alto",F15)))</formula>
    </cfRule>
    <cfRule type="containsText" dxfId="13" priority="14" operator="containsText" text="Medio">
      <formula>NOT(ISERROR(SEARCH("Medio",F15)))</formula>
    </cfRule>
    <cfRule type="containsText" dxfId="12" priority="15" operator="containsText" text="Muy Alto">
      <formula>NOT(ISERROR(SEARCH("Muy Alto",F15)))</formula>
    </cfRule>
  </conditionalFormatting>
  <conditionalFormatting sqref="F15">
    <cfRule type="containsText" dxfId="11" priority="12" operator="containsText" text="Bajo">
      <formula>NOT(ISERROR(SEARCH("Bajo",F15)))</formula>
    </cfRule>
  </conditionalFormatting>
  <conditionalFormatting sqref="F15">
    <cfRule type="containsText" dxfId="10" priority="11" operator="containsText" text="Muy Alto">
      <formula>NOT(ISERROR(SEARCH("Muy Alto",F15)))</formula>
    </cfRule>
  </conditionalFormatting>
  <conditionalFormatting sqref="F13">
    <cfRule type="containsText" dxfId="9" priority="8" operator="containsText" text="Alto">
      <formula>NOT(ISERROR(SEARCH("Alto",F13)))</formula>
    </cfRule>
    <cfRule type="containsText" dxfId="8" priority="9" operator="containsText" text="Medio">
      <formula>NOT(ISERROR(SEARCH("Medio",F13)))</formula>
    </cfRule>
    <cfRule type="containsText" dxfId="7" priority="10" operator="containsText" text="Muy Alto">
      <formula>NOT(ISERROR(SEARCH("Muy Alto",F13)))</formula>
    </cfRule>
  </conditionalFormatting>
  <conditionalFormatting sqref="F13">
    <cfRule type="containsText" dxfId="6" priority="7" operator="containsText" text="Bajo">
      <formula>NOT(ISERROR(SEARCH("Bajo",F13)))</formula>
    </cfRule>
  </conditionalFormatting>
  <conditionalFormatting sqref="F13">
    <cfRule type="containsText" dxfId="5" priority="6" operator="containsText" text="Muy Alto">
      <formula>NOT(ISERROR(SEARCH("Muy Alto",F13)))</formula>
    </cfRule>
  </conditionalFormatting>
  <conditionalFormatting sqref="F11">
    <cfRule type="containsText" dxfId="4" priority="3" operator="containsText" text="Alto">
      <formula>NOT(ISERROR(SEARCH("Alto",F11)))</formula>
    </cfRule>
    <cfRule type="containsText" dxfId="3" priority="4" operator="containsText" text="Medio">
      <formula>NOT(ISERROR(SEARCH("Medio",F11)))</formula>
    </cfRule>
    <cfRule type="containsText" dxfId="2" priority="5" operator="containsText" text="Muy Alto">
      <formula>NOT(ISERROR(SEARCH("Muy Alto",F11)))</formula>
    </cfRule>
  </conditionalFormatting>
  <conditionalFormatting sqref="F11">
    <cfRule type="containsText" dxfId="1" priority="2" operator="containsText" text="Bajo">
      <formula>NOT(ISERROR(SEARCH("Bajo",F11)))</formula>
    </cfRule>
  </conditionalFormatting>
  <conditionalFormatting sqref="F11">
    <cfRule type="containsText" dxfId="0" priority="1" operator="containsText" text="Muy Alto">
      <formula>NOT(ISERROR(SEARCH("Muy Alto",F11)))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50"/>
  <sheetViews>
    <sheetView showGridLines="0" tabSelected="1" zoomScale="70" zoomScaleNormal="70" workbookViewId="0">
      <selection activeCell="A26" sqref="A26"/>
    </sheetView>
  </sheetViews>
  <sheetFormatPr baseColWidth="10" defaultColWidth="9.140625" defaultRowHeight="13.5" x14ac:dyDescent="0.25"/>
  <cols>
    <col min="1" max="1" width="26.7109375" style="176" customWidth="1"/>
    <col min="2" max="4" width="4.7109375" style="177" customWidth="1"/>
    <col min="5" max="5" width="5.7109375" style="177" customWidth="1"/>
    <col min="6" max="6" width="20.85546875" style="166" customWidth="1"/>
    <col min="7" max="7" width="17.140625" style="166" customWidth="1"/>
    <col min="8" max="31" width="3" style="166" customWidth="1"/>
    <col min="32" max="35" width="3" style="178" customWidth="1"/>
    <col min="36" max="41" width="3" style="165" customWidth="1"/>
    <col min="42" max="42" width="3.42578125" style="165" customWidth="1"/>
    <col min="43" max="45" width="3" style="165" customWidth="1"/>
    <col min="46" max="55" width="3" style="165" bestFit="1" customWidth="1"/>
    <col min="56" max="247" width="9.140625" style="175"/>
    <col min="248" max="248" width="27" style="175" customWidth="1"/>
    <col min="249" max="251" width="5.7109375" style="175" customWidth="1"/>
    <col min="252" max="252" width="6.7109375" style="175" customWidth="1"/>
    <col min="253" max="253" width="19.7109375" style="175" customWidth="1"/>
    <col min="254" max="254" width="16.7109375" style="175" customWidth="1"/>
    <col min="255" max="281" width="3" style="175" customWidth="1"/>
    <col min="282" max="302" width="3" style="175" bestFit="1" customWidth="1"/>
    <col min="303" max="503" width="9.140625" style="175"/>
    <col min="504" max="504" width="27" style="175" customWidth="1"/>
    <col min="505" max="507" width="5.7109375" style="175" customWidth="1"/>
    <col min="508" max="508" width="6.7109375" style="175" customWidth="1"/>
    <col min="509" max="509" width="19.7109375" style="175" customWidth="1"/>
    <col min="510" max="510" width="16.7109375" style="175" customWidth="1"/>
    <col min="511" max="537" width="3" style="175" customWidth="1"/>
    <col min="538" max="558" width="3" style="175" bestFit="1" customWidth="1"/>
    <col min="559" max="759" width="9.140625" style="175"/>
    <col min="760" max="760" width="27" style="175" customWidth="1"/>
    <col min="761" max="763" width="5.7109375" style="175" customWidth="1"/>
    <col min="764" max="764" width="6.7109375" style="175" customWidth="1"/>
    <col min="765" max="765" width="19.7109375" style="175" customWidth="1"/>
    <col min="766" max="766" width="16.7109375" style="175" customWidth="1"/>
    <col min="767" max="793" width="3" style="175" customWidth="1"/>
    <col min="794" max="814" width="3" style="175" bestFit="1" customWidth="1"/>
    <col min="815" max="1015" width="9.140625" style="175"/>
    <col min="1016" max="1016" width="27" style="175" customWidth="1"/>
    <col min="1017" max="1019" width="5.7109375" style="175" customWidth="1"/>
    <col min="1020" max="1020" width="6.7109375" style="175" customWidth="1"/>
    <col min="1021" max="1021" width="19.7109375" style="175" customWidth="1"/>
    <col min="1022" max="1022" width="16.7109375" style="175" customWidth="1"/>
    <col min="1023" max="1049" width="3" style="175" customWidth="1"/>
    <col min="1050" max="1070" width="3" style="175" bestFit="1" customWidth="1"/>
    <col min="1071" max="1271" width="9.140625" style="175"/>
    <col min="1272" max="1272" width="27" style="175" customWidth="1"/>
    <col min="1273" max="1275" width="5.7109375" style="175" customWidth="1"/>
    <col min="1276" max="1276" width="6.7109375" style="175" customWidth="1"/>
    <col min="1277" max="1277" width="19.7109375" style="175" customWidth="1"/>
    <col min="1278" max="1278" width="16.7109375" style="175" customWidth="1"/>
    <col min="1279" max="1305" width="3" style="175" customWidth="1"/>
    <col min="1306" max="1326" width="3" style="175" bestFit="1" customWidth="1"/>
    <col min="1327" max="1527" width="9.140625" style="175"/>
    <col min="1528" max="1528" width="27" style="175" customWidth="1"/>
    <col min="1529" max="1531" width="5.7109375" style="175" customWidth="1"/>
    <col min="1532" max="1532" width="6.7109375" style="175" customWidth="1"/>
    <col min="1533" max="1533" width="19.7109375" style="175" customWidth="1"/>
    <col min="1534" max="1534" width="16.7109375" style="175" customWidth="1"/>
    <col min="1535" max="1561" width="3" style="175" customWidth="1"/>
    <col min="1562" max="1582" width="3" style="175" bestFit="1" customWidth="1"/>
    <col min="1583" max="1783" width="9.140625" style="175"/>
    <col min="1784" max="1784" width="27" style="175" customWidth="1"/>
    <col min="1785" max="1787" width="5.7109375" style="175" customWidth="1"/>
    <col min="1788" max="1788" width="6.7109375" style="175" customWidth="1"/>
    <col min="1789" max="1789" width="19.7109375" style="175" customWidth="1"/>
    <col min="1790" max="1790" width="16.7109375" style="175" customWidth="1"/>
    <col min="1791" max="1817" width="3" style="175" customWidth="1"/>
    <col min="1818" max="1838" width="3" style="175" bestFit="1" customWidth="1"/>
    <col min="1839" max="2039" width="9.140625" style="175"/>
    <col min="2040" max="2040" width="27" style="175" customWidth="1"/>
    <col min="2041" max="2043" width="5.7109375" style="175" customWidth="1"/>
    <col min="2044" max="2044" width="6.7109375" style="175" customWidth="1"/>
    <col min="2045" max="2045" width="19.7109375" style="175" customWidth="1"/>
    <col min="2046" max="2046" width="16.7109375" style="175" customWidth="1"/>
    <col min="2047" max="2073" width="3" style="175" customWidth="1"/>
    <col min="2074" max="2094" width="3" style="175" bestFit="1" customWidth="1"/>
    <col min="2095" max="2295" width="9.140625" style="175"/>
    <col min="2296" max="2296" width="27" style="175" customWidth="1"/>
    <col min="2297" max="2299" width="5.7109375" style="175" customWidth="1"/>
    <col min="2300" max="2300" width="6.7109375" style="175" customWidth="1"/>
    <col min="2301" max="2301" width="19.7109375" style="175" customWidth="1"/>
    <col min="2302" max="2302" width="16.7109375" style="175" customWidth="1"/>
    <col min="2303" max="2329" width="3" style="175" customWidth="1"/>
    <col min="2330" max="2350" width="3" style="175" bestFit="1" customWidth="1"/>
    <col min="2351" max="2551" width="9.140625" style="175"/>
    <col min="2552" max="2552" width="27" style="175" customWidth="1"/>
    <col min="2553" max="2555" width="5.7109375" style="175" customWidth="1"/>
    <col min="2556" max="2556" width="6.7109375" style="175" customWidth="1"/>
    <col min="2557" max="2557" width="19.7109375" style="175" customWidth="1"/>
    <col min="2558" max="2558" width="16.7109375" style="175" customWidth="1"/>
    <col min="2559" max="2585" width="3" style="175" customWidth="1"/>
    <col min="2586" max="2606" width="3" style="175" bestFit="1" customWidth="1"/>
    <col min="2607" max="2807" width="9.140625" style="175"/>
    <col min="2808" max="2808" width="27" style="175" customWidth="1"/>
    <col min="2809" max="2811" width="5.7109375" style="175" customWidth="1"/>
    <col min="2812" max="2812" width="6.7109375" style="175" customWidth="1"/>
    <col min="2813" max="2813" width="19.7109375" style="175" customWidth="1"/>
    <col min="2814" max="2814" width="16.7109375" style="175" customWidth="1"/>
    <col min="2815" max="2841" width="3" style="175" customWidth="1"/>
    <col min="2842" max="2862" width="3" style="175" bestFit="1" customWidth="1"/>
    <col min="2863" max="3063" width="9.140625" style="175"/>
    <col min="3064" max="3064" width="27" style="175" customWidth="1"/>
    <col min="3065" max="3067" width="5.7109375" style="175" customWidth="1"/>
    <col min="3068" max="3068" width="6.7109375" style="175" customWidth="1"/>
    <col min="3069" max="3069" width="19.7109375" style="175" customWidth="1"/>
    <col min="3070" max="3070" width="16.7109375" style="175" customWidth="1"/>
    <col min="3071" max="3097" width="3" style="175" customWidth="1"/>
    <col min="3098" max="3118" width="3" style="175" bestFit="1" customWidth="1"/>
    <col min="3119" max="3319" width="9.140625" style="175"/>
    <col min="3320" max="3320" width="27" style="175" customWidth="1"/>
    <col min="3321" max="3323" width="5.7109375" style="175" customWidth="1"/>
    <col min="3324" max="3324" width="6.7109375" style="175" customWidth="1"/>
    <col min="3325" max="3325" width="19.7109375" style="175" customWidth="1"/>
    <col min="3326" max="3326" width="16.7109375" style="175" customWidth="1"/>
    <col min="3327" max="3353" width="3" style="175" customWidth="1"/>
    <col min="3354" max="3374" width="3" style="175" bestFit="1" customWidth="1"/>
    <col min="3375" max="3575" width="9.140625" style="175"/>
    <col min="3576" max="3576" width="27" style="175" customWidth="1"/>
    <col min="3577" max="3579" width="5.7109375" style="175" customWidth="1"/>
    <col min="3580" max="3580" width="6.7109375" style="175" customWidth="1"/>
    <col min="3581" max="3581" width="19.7109375" style="175" customWidth="1"/>
    <col min="3582" max="3582" width="16.7109375" style="175" customWidth="1"/>
    <col min="3583" max="3609" width="3" style="175" customWidth="1"/>
    <col min="3610" max="3630" width="3" style="175" bestFit="1" customWidth="1"/>
    <col min="3631" max="3831" width="9.140625" style="175"/>
    <col min="3832" max="3832" width="27" style="175" customWidth="1"/>
    <col min="3833" max="3835" width="5.7109375" style="175" customWidth="1"/>
    <col min="3836" max="3836" width="6.7109375" style="175" customWidth="1"/>
    <col min="3837" max="3837" width="19.7109375" style="175" customWidth="1"/>
    <col min="3838" max="3838" width="16.7109375" style="175" customWidth="1"/>
    <col min="3839" max="3865" width="3" style="175" customWidth="1"/>
    <col min="3866" max="3886" width="3" style="175" bestFit="1" customWidth="1"/>
    <col min="3887" max="4087" width="9.140625" style="175"/>
    <col min="4088" max="4088" width="27" style="175" customWidth="1"/>
    <col min="4089" max="4091" width="5.7109375" style="175" customWidth="1"/>
    <col min="4092" max="4092" width="6.7109375" style="175" customWidth="1"/>
    <col min="4093" max="4093" width="19.7109375" style="175" customWidth="1"/>
    <col min="4094" max="4094" width="16.7109375" style="175" customWidth="1"/>
    <col min="4095" max="4121" width="3" style="175" customWidth="1"/>
    <col min="4122" max="4142" width="3" style="175" bestFit="1" customWidth="1"/>
    <col min="4143" max="4343" width="9.140625" style="175"/>
    <col min="4344" max="4344" width="27" style="175" customWidth="1"/>
    <col min="4345" max="4347" width="5.7109375" style="175" customWidth="1"/>
    <col min="4348" max="4348" width="6.7109375" style="175" customWidth="1"/>
    <col min="4349" max="4349" width="19.7109375" style="175" customWidth="1"/>
    <col min="4350" max="4350" width="16.7109375" style="175" customWidth="1"/>
    <col min="4351" max="4377" width="3" style="175" customWidth="1"/>
    <col min="4378" max="4398" width="3" style="175" bestFit="1" customWidth="1"/>
    <col min="4399" max="4599" width="9.140625" style="175"/>
    <col min="4600" max="4600" width="27" style="175" customWidth="1"/>
    <col min="4601" max="4603" width="5.7109375" style="175" customWidth="1"/>
    <col min="4604" max="4604" width="6.7109375" style="175" customWidth="1"/>
    <col min="4605" max="4605" width="19.7109375" style="175" customWidth="1"/>
    <col min="4606" max="4606" width="16.7109375" style="175" customWidth="1"/>
    <col min="4607" max="4633" width="3" style="175" customWidth="1"/>
    <col min="4634" max="4654" width="3" style="175" bestFit="1" customWidth="1"/>
    <col min="4655" max="4855" width="9.140625" style="175"/>
    <col min="4856" max="4856" width="27" style="175" customWidth="1"/>
    <col min="4857" max="4859" width="5.7109375" style="175" customWidth="1"/>
    <col min="4860" max="4860" width="6.7109375" style="175" customWidth="1"/>
    <col min="4861" max="4861" width="19.7109375" style="175" customWidth="1"/>
    <col min="4862" max="4862" width="16.7109375" style="175" customWidth="1"/>
    <col min="4863" max="4889" width="3" style="175" customWidth="1"/>
    <col min="4890" max="4910" width="3" style="175" bestFit="1" customWidth="1"/>
    <col min="4911" max="5111" width="9.140625" style="175"/>
    <col min="5112" max="5112" width="27" style="175" customWidth="1"/>
    <col min="5113" max="5115" width="5.7109375" style="175" customWidth="1"/>
    <col min="5116" max="5116" width="6.7109375" style="175" customWidth="1"/>
    <col min="5117" max="5117" width="19.7109375" style="175" customWidth="1"/>
    <col min="5118" max="5118" width="16.7109375" style="175" customWidth="1"/>
    <col min="5119" max="5145" width="3" style="175" customWidth="1"/>
    <col min="5146" max="5166" width="3" style="175" bestFit="1" customWidth="1"/>
    <col min="5167" max="5367" width="9.140625" style="175"/>
    <col min="5368" max="5368" width="27" style="175" customWidth="1"/>
    <col min="5369" max="5371" width="5.7109375" style="175" customWidth="1"/>
    <col min="5372" max="5372" width="6.7109375" style="175" customWidth="1"/>
    <col min="5373" max="5373" width="19.7109375" style="175" customWidth="1"/>
    <col min="5374" max="5374" width="16.7109375" style="175" customWidth="1"/>
    <col min="5375" max="5401" width="3" style="175" customWidth="1"/>
    <col min="5402" max="5422" width="3" style="175" bestFit="1" customWidth="1"/>
    <col min="5423" max="5623" width="9.140625" style="175"/>
    <col min="5624" max="5624" width="27" style="175" customWidth="1"/>
    <col min="5625" max="5627" width="5.7109375" style="175" customWidth="1"/>
    <col min="5628" max="5628" width="6.7109375" style="175" customWidth="1"/>
    <col min="5629" max="5629" width="19.7109375" style="175" customWidth="1"/>
    <col min="5630" max="5630" width="16.7109375" style="175" customWidth="1"/>
    <col min="5631" max="5657" width="3" style="175" customWidth="1"/>
    <col min="5658" max="5678" width="3" style="175" bestFit="1" customWidth="1"/>
    <col min="5679" max="5879" width="9.140625" style="175"/>
    <col min="5880" max="5880" width="27" style="175" customWidth="1"/>
    <col min="5881" max="5883" width="5.7109375" style="175" customWidth="1"/>
    <col min="5884" max="5884" width="6.7109375" style="175" customWidth="1"/>
    <col min="5885" max="5885" width="19.7109375" style="175" customWidth="1"/>
    <col min="5886" max="5886" width="16.7109375" style="175" customWidth="1"/>
    <col min="5887" max="5913" width="3" style="175" customWidth="1"/>
    <col min="5914" max="5934" width="3" style="175" bestFit="1" customWidth="1"/>
    <col min="5935" max="6135" width="9.140625" style="175"/>
    <col min="6136" max="6136" width="27" style="175" customWidth="1"/>
    <col min="6137" max="6139" width="5.7109375" style="175" customWidth="1"/>
    <col min="6140" max="6140" width="6.7109375" style="175" customWidth="1"/>
    <col min="6141" max="6141" width="19.7109375" style="175" customWidth="1"/>
    <col min="6142" max="6142" width="16.7109375" style="175" customWidth="1"/>
    <col min="6143" max="6169" width="3" style="175" customWidth="1"/>
    <col min="6170" max="6190" width="3" style="175" bestFit="1" customWidth="1"/>
    <col min="6191" max="6391" width="9.140625" style="175"/>
    <col min="6392" max="6392" width="27" style="175" customWidth="1"/>
    <col min="6393" max="6395" width="5.7109375" style="175" customWidth="1"/>
    <col min="6396" max="6396" width="6.7109375" style="175" customWidth="1"/>
    <col min="6397" max="6397" width="19.7109375" style="175" customWidth="1"/>
    <col min="6398" max="6398" width="16.7109375" style="175" customWidth="1"/>
    <col min="6399" max="6425" width="3" style="175" customWidth="1"/>
    <col min="6426" max="6446" width="3" style="175" bestFit="1" customWidth="1"/>
    <col min="6447" max="6647" width="9.140625" style="175"/>
    <col min="6648" max="6648" width="27" style="175" customWidth="1"/>
    <col min="6649" max="6651" width="5.7109375" style="175" customWidth="1"/>
    <col min="6652" max="6652" width="6.7109375" style="175" customWidth="1"/>
    <col min="6653" max="6653" width="19.7109375" style="175" customWidth="1"/>
    <col min="6654" max="6654" width="16.7109375" style="175" customWidth="1"/>
    <col min="6655" max="6681" width="3" style="175" customWidth="1"/>
    <col min="6682" max="6702" width="3" style="175" bestFit="1" customWidth="1"/>
    <col min="6703" max="6903" width="9.140625" style="175"/>
    <col min="6904" max="6904" width="27" style="175" customWidth="1"/>
    <col min="6905" max="6907" width="5.7109375" style="175" customWidth="1"/>
    <col min="6908" max="6908" width="6.7109375" style="175" customWidth="1"/>
    <col min="6909" max="6909" width="19.7109375" style="175" customWidth="1"/>
    <col min="6910" max="6910" width="16.7109375" style="175" customWidth="1"/>
    <col min="6911" max="6937" width="3" style="175" customWidth="1"/>
    <col min="6938" max="6958" width="3" style="175" bestFit="1" customWidth="1"/>
    <col min="6959" max="7159" width="9.140625" style="175"/>
    <col min="7160" max="7160" width="27" style="175" customWidth="1"/>
    <col min="7161" max="7163" width="5.7109375" style="175" customWidth="1"/>
    <col min="7164" max="7164" width="6.7109375" style="175" customWidth="1"/>
    <col min="7165" max="7165" width="19.7109375" style="175" customWidth="1"/>
    <col min="7166" max="7166" width="16.7109375" style="175" customWidth="1"/>
    <col min="7167" max="7193" width="3" style="175" customWidth="1"/>
    <col min="7194" max="7214" width="3" style="175" bestFit="1" customWidth="1"/>
    <col min="7215" max="7415" width="9.140625" style="175"/>
    <col min="7416" max="7416" width="27" style="175" customWidth="1"/>
    <col min="7417" max="7419" width="5.7109375" style="175" customWidth="1"/>
    <col min="7420" max="7420" width="6.7109375" style="175" customWidth="1"/>
    <col min="7421" max="7421" width="19.7109375" style="175" customWidth="1"/>
    <col min="7422" max="7422" width="16.7109375" style="175" customWidth="1"/>
    <col min="7423" max="7449" width="3" style="175" customWidth="1"/>
    <col min="7450" max="7470" width="3" style="175" bestFit="1" customWidth="1"/>
    <col min="7471" max="7671" width="9.140625" style="175"/>
    <col min="7672" max="7672" width="27" style="175" customWidth="1"/>
    <col min="7673" max="7675" width="5.7109375" style="175" customWidth="1"/>
    <col min="7676" max="7676" width="6.7109375" style="175" customWidth="1"/>
    <col min="7677" max="7677" width="19.7109375" style="175" customWidth="1"/>
    <col min="7678" max="7678" width="16.7109375" style="175" customWidth="1"/>
    <col min="7679" max="7705" width="3" style="175" customWidth="1"/>
    <col min="7706" max="7726" width="3" style="175" bestFit="1" customWidth="1"/>
    <col min="7727" max="7927" width="9.140625" style="175"/>
    <col min="7928" max="7928" width="27" style="175" customWidth="1"/>
    <col min="7929" max="7931" width="5.7109375" style="175" customWidth="1"/>
    <col min="7932" max="7932" width="6.7109375" style="175" customWidth="1"/>
    <col min="7933" max="7933" width="19.7109375" style="175" customWidth="1"/>
    <col min="7934" max="7934" width="16.7109375" style="175" customWidth="1"/>
    <col min="7935" max="7961" width="3" style="175" customWidth="1"/>
    <col min="7962" max="7982" width="3" style="175" bestFit="1" customWidth="1"/>
    <col min="7983" max="8183" width="9.140625" style="175"/>
    <col min="8184" max="8184" width="27" style="175" customWidth="1"/>
    <col min="8185" max="8187" width="5.7109375" style="175" customWidth="1"/>
    <col min="8188" max="8188" width="6.7109375" style="175" customWidth="1"/>
    <col min="8189" max="8189" width="19.7109375" style="175" customWidth="1"/>
    <col min="8190" max="8190" width="16.7109375" style="175" customWidth="1"/>
    <col min="8191" max="8217" width="3" style="175" customWidth="1"/>
    <col min="8218" max="8238" width="3" style="175" bestFit="1" customWidth="1"/>
    <col min="8239" max="8439" width="9.140625" style="175"/>
    <col min="8440" max="8440" width="27" style="175" customWidth="1"/>
    <col min="8441" max="8443" width="5.7109375" style="175" customWidth="1"/>
    <col min="8444" max="8444" width="6.7109375" style="175" customWidth="1"/>
    <col min="8445" max="8445" width="19.7109375" style="175" customWidth="1"/>
    <col min="8446" max="8446" width="16.7109375" style="175" customWidth="1"/>
    <col min="8447" max="8473" width="3" style="175" customWidth="1"/>
    <col min="8474" max="8494" width="3" style="175" bestFit="1" customWidth="1"/>
    <col min="8495" max="8695" width="9.140625" style="175"/>
    <col min="8696" max="8696" width="27" style="175" customWidth="1"/>
    <col min="8697" max="8699" width="5.7109375" style="175" customWidth="1"/>
    <col min="8700" max="8700" width="6.7109375" style="175" customWidth="1"/>
    <col min="8701" max="8701" width="19.7109375" style="175" customWidth="1"/>
    <col min="8702" max="8702" width="16.7109375" style="175" customWidth="1"/>
    <col min="8703" max="8729" width="3" style="175" customWidth="1"/>
    <col min="8730" max="8750" width="3" style="175" bestFit="1" customWidth="1"/>
    <col min="8751" max="8951" width="9.140625" style="175"/>
    <col min="8952" max="8952" width="27" style="175" customWidth="1"/>
    <col min="8953" max="8955" width="5.7109375" style="175" customWidth="1"/>
    <col min="8956" max="8956" width="6.7109375" style="175" customWidth="1"/>
    <col min="8957" max="8957" width="19.7109375" style="175" customWidth="1"/>
    <col min="8958" max="8958" width="16.7109375" style="175" customWidth="1"/>
    <col min="8959" max="8985" width="3" style="175" customWidth="1"/>
    <col min="8986" max="9006" width="3" style="175" bestFit="1" customWidth="1"/>
    <col min="9007" max="9207" width="9.140625" style="175"/>
    <col min="9208" max="9208" width="27" style="175" customWidth="1"/>
    <col min="9209" max="9211" width="5.7109375" style="175" customWidth="1"/>
    <col min="9212" max="9212" width="6.7109375" style="175" customWidth="1"/>
    <col min="9213" max="9213" width="19.7109375" style="175" customWidth="1"/>
    <col min="9214" max="9214" width="16.7109375" style="175" customWidth="1"/>
    <col min="9215" max="9241" width="3" style="175" customWidth="1"/>
    <col min="9242" max="9262" width="3" style="175" bestFit="1" customWidth="1"/>
    <col min="9263" max="9463" width="9.140625" style="175"/>
    <col min="9464" max="9464" width="27" style="175" customWidth="1"/>
    <col min="9465" max="9467" width="5.7109375" style="175" customWidth="1"/>
    <col min="9468" max="9468" width="6.7109375" style="175" customWidth="1"/>
    <col min="9469" max="9469" width="19.7109375" style="175" customWidth="1"/>
    <col min="9470" max="9470" width="16.7109375" style="175" customWidth="1"/>
    <col min="9471" max="9497" width="3" style="175" customWidth="1"/>
    <col min="9498" max="9518" width="3" style="175" bestFit="1" customWidth="1"/>
    <col min="9519" max="9719" width="9.140625" style="175"/>
    <col min="9720" max="9720" width="27" style="175" customWidth="1"/>
    <col min="9721" max="9723" width="5.7109375" style="175" customWidth="1"/>
    <col min="9724" max="9724" width="6.7109375" style="175" customWidth="1"/>
    <col min="9725" max="9725" width="19.7109375" style="175" customWidth="1"/>
    <col min="9726" max="9726" width="16.7109375" style="175" customWidth="1"/>
    <col min="9727" max="9753" width="3" style="175" customWidth="1"/>
    <col min="9754" max="9774" width="3" style="175" bestFit="1" customWidth="1"/>
    <col min="9775" max="9975" width="9.140625" style="175"/>
    <col min="9976" max="9976" width="27" style="175" customWidth="1"/>
    <col min="9977" max="9979" width="5.7109375" style="175" customWidth="1"/>
    <col min="9980" max="9980" width="6.7109375" style="175" customWidth="1"/>
    <col min="9981" max="9981" width="19.7109375" style="175" customWidth="1"/>
    <col min="9982" max="9982" width="16.7109375" style="175" customWidth="1"/>
    <col min="9983" max="10009" width="3" style="175" customWidth="1"/>
    <col min="10010" max="10030" width="3" style="175" bestFit="1" customWidth="1"/>
    <col min="10031" max="10231" width="9.140625" style="175"/>
    <col min="10232" max="10232" width="27" style="175" customWidth="1"/>
    <col min="10233" max="10235" width="5.7109375" style="175" customWidth="1"/>
    <col min="10236" max="10236" width="6.7109375" style="175" customWidth="1"/>
    <col min="10237" max="10237" width="19.7109375" style="175" customWidth="1"/>
    <col min="10238" max="10238" width="16.7109375" style="175" customWidth="1"/>
    <col min="10239" max="10265" width="3" style="175" customWidth="1"/>
    <col min="10266" max="10286" width="3" style="175" bestFit="1" customWidth="1"/>
    <col min="10287" max="10487" width="9.140625" style="175"/>
    <col min="10488" max="10488" width="27" style="175" customWidth="1"/>
    <col min="10489" max="10491" width="5.7109375" style="175" customWidth="1"/>
    <col min="10492" max="10492" width="6.7109375" style="175" customWidth="1"/>
    <col min="10493" max="10493" width="19.7109375" style="175" customWidth="1"/>
    <col min="10494" max="10494" width="16.7109375" style="175" customWidth="1"/>
    <col min="10495" max="10521" width="3" style="175" customWidth="1"/>
    <col min="10522" max="10542" width="3" style="175" bestFit="1" customWidth="1"/>
    <col min="10543" max="10743" width="9.140625" style="175"/>
    <col min="10744" max="10744" width="27" style="175" customWidth="1"/>
    <col min="10745" max="10747" width="5.7109375" style="175" customWidth="1"/>
    <col min="10748" max="10748" width="6.7109375" style="175" customWidth="1"/>
    <col min="10749" max="10749" width="19.7109375" style="175" customWidth="1"/>
    <col min="10750" max="10750" width="16.7109375" style="175" customWidth="1"/>
    <col min="10751" max="10777" width="3" style="175" customWidth="1"/>
    <col min="10778" max="10798" width="3" style="175" bestFit="1" customWidth="1"/>
    <col min="10799" max="10999" width="9.140625" style="175"/>
    <col min="11000" max="11000" width="27" style="175" customWidth="1"/>
    <col min="11001" max="11003" width="5.7109375" style="175" customWidth="1"/>
    <col min="11004" max="11004" width="6.7109375" style="175" customWidth="1"/>
    <col min="11005" max="11005" width="19.7109375" style="175" customWidth="1"/>
    <col min="11006" max="11006" width="16.7109375" style="175" customWidth="1"/>
    <col min="11007" max="11033" width="3" style="175" customWidth="1"/>
    <col min="11034" max="11054" width="3" style="175" bestFit="1" customWidth="1"/>
    <col min="11055" max="11255" width="9.140625" style="175"/>
    <col min="11256" max="11256" width="27" style="175" customWidth="1"/>
    <col min="11257" max="11259" width="5.7109375" style="175" customWidth="1"/>
    <col min="11260" max="11260" width="6.7109375" style="175" customWidth="1"/>
    <col min="11261" max="11261" width="19.7109375" style="175" customWidth="1"/>
    <col min="11262" max="11262" width="16.7109375" style="175" customWidth="1"/>
    <col min="11263" max="11289" width="3" style="175" customWidth="1"/>
    <col min="11290" max="11310" width="3" style="175" bestFit="1" customWidth="1"/>
    <col min="11311" max="11511" width="9.140625" style="175"/>
    <col min="11512" max="11512" width="27" style="175" customWidth="1"/>
    <col min="11513" max="11515" width="5.7109375" style="175" customWidth="1"/>
    <col min="11516" max="11516" width="6.7109375" style="175" customWidth="1"/>
    <col min="11517" max="11517" width="19.7109375" style="175" customWidth="1"/>
    <col min="11518" max="11518" width="16.7109375" style="175" customWidth="1"/>
    <col min="11519" max="11545" width="3" style="175" customWidth="1"/>
    <col min="11546" max="11566" width="3" style="175" bestFit="1" customWidth="1"/>
    <col min="11567" max="11767" width="9.140625" style="175"/>
    <col min="11768" max="11768" width="27" style="175" customWidth="1"/>
    <col min="11769" max="11771" width="5.7109375" style="175" customWidth="1"/>
    <col min="11772" max="11772" width="6.7109375" style="175" customWidth="1"/>
    <col min="11773" max="11773" width="19.7109375" style="175" customWidth="1"/>
    <col min="11774" max="11774" width="16.7109375" style="175" customWidth="1"/>
    <col min="11775" max="11801" width="3" style="175" customWidth="1"/>
    <col min="11802" max="11822" width="3" style="175" bestFit="1" customWidth="1"/>
    <col min="11823" max="12023" width="9.140625" style="175"/>
    <col min="12024" max="12024" width="27" style="175" customWidth="1"/>
    <col min="12025" max="12027" width="5.7109375" style="175" customWidth="1"/>
    <col min="12028" max="12028" width="6.7109375" style="175" customWidth="1"/>
    <col min="12029" max="12029" width="19.7109375" style="175" customWidth="1"/>
    <col min="12030" max="12030" width="16.7109375" style="175" customWidth="1"/>
    <col min="12031" max="12057" width="3" style="175" customWidth="1"/>
    <col min="12058" max="12078" width="3" style="175" bestFit="1" customWidth="1"/>
    <col min="12079" max="12279" width="9.140625" style="175"/>
    <col min="12280" max="12280" width="27" style="175" customWidth="1"/>
    <col min="12281" max="12283" width="5.7109375" style="175" customWidth="1"/>
    <col min="12284" max="12284" width="6.7109375" style="175" customWidth="1"/>
    <col min="12285" max="12285" width="19.7109375" style="175" customWidth="1"/>
    <col min="12286" max="12286" width="16.7109375" style="175" customWidth="1"/>
    <col min="12287" max="12313" width="3" style="175" customWidth="1"/>
    <col min="12314" max="12334" width="3" style="175" bestFit="1" customWidth="1"/>
    <col min="12335" max="12535" width="9.140625" style="175"/>
    <col min="12536" max="12536" width="27" style="175" customWidth="1"/>
    <col min="12537" max="12539" width="5.7109375" style="175" customWidth="1"/>
    <col min="12540" max="12540" width="6.7109375" style="175" customWidth="1"/>
    <col min="12541" max="12541" width="19.7109375" style="175" customWidth="1"/>
    <col min="12542" max="12542" width="16.7109375" style="175" customWidth="1"/>
    <col min="12543" max="12569" width="3" style="175" customWidth="1"/>
    <col min="12570" max="12590" width="3" style="175" bestFit="1" customWidth="1"/>
    <col min="12591" max="12791" width="9.140625" style="175"/>
    <col min="12792" max="12792" width="27" style="175" customWidth="1"/>
    <col min="12793" max="12795" width="5.7109375" style="175" customWidth="1"/>
    <col min="12796" max="12796" width="6.7109375" style="175" customWidth="1"/>
    <col min="12797" max="12797" width="19.7109375" style="175" customWidth="1"/>
    <col min="12798" max="12798" width="16.7109375" style="175" customWidth="1"/>
    <col min="12799" max="12825" width="3" style="175" customWidth="1"/>
    <col min="12826" max="12846" width="3" style="175" bestFit="1" customWidth="1"/>
    <col min="12847" max="13047" width="9.140625" style="175"/>
    <col min="13048" max="13048" width="27" style="175" customWidth="1"/>
    <col min="13049" max="13051" width="5.7109375" style="175" customWidth="1"/>
    <col min="13052" max="13052" width="6.7109375" style="175" customWidth="1"/>
    <col min="13053" max="13053" width="19.7109375" style="175" customWidth="1"/>
    <col min="13054" max="13054" width="16.7109375" style="175" customWidth="1"/>
    <col min="13055" max="13081" width="3" style="175" customWidth="1"/>
    <col min="13082" max="13102" width="3" style="175" bestFit="1" customWidth="1"/>
    <col min="13103" max="13303" width="9.140625" style="175"/>
    <col min="13304" max="13304" width="27" style="175" customWidth="1"/>
    <col min="13305" max="13307" width="5.7109375" style="175" customWidth="1"/>
    <col min="13308" max="13308" width="6.7109375" style="175" customWidth="1"/>
    <col min="13309" max="13309" width="19.7109375" style="175" customWidth="1"/>
    <col min="13310" max="13310" width="16.7109375" style="175" customWidth="1"/>
    <col min="13311" max="13337" width="3" style="175" customWidth="1"/>
    <col min="13338" max="13358" width="3" style="175" bestFit="1" customWidth="1"/>
    <col min="13359" max="13559" width="9.140625" style="175"/>
    <col min="13560" max="13560" width="27" style="175" customWidth="1"/>
    <col min="13561" max="13563" width="5.7109375" style="175" customWidth="1"/>
    <col min="13564" max="13564" width="6.7109375" style="175" customWidth="1"/>
    <col min="13565" max="13565" width="19.7109375" style="175" customWidth="1"/>
    <col min="13566" max="13566" width="16.7109375" style="175" customWidth="1"/>
    <col min="13567" max="13593" width="3" style="175" customWidth="1"/>
    <col min="13594" max="13614" width="3" style="175" bestFit="1" customWidth="1"/>
    <col min="13615" max="13815" width="9.140625" style="175"/>
    <col min="13816" max="13816" width="27" style="175" customWidth="1"/>
    <col min="13817" max="13819" width="5.7109375" style="175" customWidth="1"/>
    <col min="13820" max="13820" width="6.7109375" style="175" customWidth="1"/>
    <col min="13821" max="13821" width="19.7109375" style="175" customWidth="1"/>
    <col min="13822" max="13822" width="16.7109375" style="175" customWidth="1"/>
    <col min="13823" max="13849" width="3" style="175" customWidth="1"/>
    <col min="13850" max="13870" width="3" style="175" bestFit="1" customWidth="1"/>
    <col min="13871" max="14071" width="9.140625" style="175"/>
    <col min="14072" max="14072" width="27" style="175" customWidth="1"/>
    <col min="14073" max="14075" width="5.7109375" style="175" customWidth="1"/>
    <col min="14076" max="14076" width="6.7109375" style="175" customWidth="1"/>
    <col min="14077" max="14077" width="19.7109375" style="175" customWidth="1"/>
    <col min="14078" max="14078" width="16.7109375" style="175" customWidth="1"/>
    <col min="14079" max="14105" width="3" style="175" customWidth="1"/>
    <col min="14106" max="14126" width="3" style="175" bestFit="1" customWidth="1"/>
    <col min="14127" max="14327" width="9.140625" style="175"/>
    <col min="14328" max="14328" width="27" style="175" customWidth="1"/>
    <col min="14329" max="14331" width="5.7109375" style="175" customWidth="1"/>
    <col min="14332" max="14332" width="6.7109375" style="175" customWidth="1"/>
    <col min="14333" max="14333" width="19.7109375" style="175" customWidth="1"/>
    <col min="14334" max="14334" width="16.7109375" style="175" customWidth="1"/>
    <col min="14335" max="14361" width="3" style="175" customWidth="1"/>
    <col min="14362" max="14382" width="3" style="175" bestFit="1" customWidth="1"/>
    <col min="14383" max="14583" width="9.140625" style="175"/>
    <col min="14584" max="14584" width="27" style="175" customWidth="1"/>
    <col min="14585" max="14587" width="5.7109375" style="175" customWidth="1"/>
    <col min="14588" max="14588" width="6.7109375" style="175" customWidth="1"/>
    <col min="14589" max="14589" width="19.7109375" style="175" customWidth="1"/>
    <col min="14590" max="14590" width="16.7109375" style="175" customWidth="1"/>
    <col min="14591" max="14617" width="3" style="175" customWidth="1"/>
    <col min="14618" max="14638" width="3" style="175" bestFit="1" customWidth="1"/>
    <col min="14639" max="14839" width="9.140625" style="175"/>
    <col min="14840" max="14840" width="27" style="175" customWidth="1"/>
    <col min="14841" max="14843" width="5.7109375" style="175" customWidth="1"/>
    <col min="14844" max="14844" width="6.7109375" style="175" customWidth="1"/>
    <col min="14845" max="14845" width="19.7109375" style="175" customWidth="1"/>
    <col min="14846" max="14846" width="16.7109375" style="175" customWidth="1"/>
    <col min="14847" max="14873" width="3" style="175" customWidth="1"/>
    <col min="14874" max="14894" width="3" style="175" bestFit="1" customWidth="1"/>
    <col min="14895" max="15095" width="9.140625" style="175"/>
    <col min="15096" max="15096" width="27" style="175" customWidth="1"/>
    <col min="15097" max="15099" width="5.7109375" style="175" customWidth="1"/>
    <col min="15100" max="15100" width="6.7109375" style="175" customWidth="1"/>
    <col min="15101" max="15101" width="19.7109375" style="175" customWidth="1"/>
    <col min="15102" max="15102" width="16.7109375" style="175" customWidth="1"/>
    <col min="15103" max="15129" width="3" style="175" customWidth="1"/>
    <col min="15130" max="15150" width="3" style="175" bestFit="1" customWidth="1"/>
    <col min="15151" max="15351" width="9.140625" style="175"/>
    <col min="15352" max="15352" width="27" style="175" customWidth="1"/>
    <col min="15353" max="15355" width="5.7109375" style="175" customWidth="1"/>
    <col min="15356" max="15356" width="6.7109375" style="175" customWidth="1"/>
    <col min="15357" max="15357" width="19.7109375" style="175" customWidth="1"/>
    <col min="15358" max="15358" width="16.7109375" style="175" customWidth="1"/>
    <col min="15359" max="15385" width="3" style="175" customWidth="1"/>
    <col min="15386" max="15406" width="3" style="175" bestFit="1" customWidth="1"/>
    <col min="15407" max="15607" width="9.140625" style="175"/>
    <col min="15608" max="15608" width="27" style="175" customWidth="1"/>
    <col min="15609" max="15611" width="5.7109375" style="175" customWidth="1"/>
    <col min="15612" max="15612" width="6.7109375" style="175" customWidth="1"/>
    <col min="15613" max="15613" width="19.7109375" style="175" customWidth="1"/>
    <col min="15614" max="15614" width="16.7109375" style="175" customWidth="1"/>
    <col min="15615" max="15641" width="3" style="175" customWidth="1"/>
    <col min="15642" max="15662" width="3" style="175" bestFit="1" customWidth="1"/>
    <col min="15663" max="15863" width="9.140625" style="175"/>
    <col min="15864" max="15864" width="27" style="175" customWidth="1"/>
    <col min="15865" max="15867" width="5.7109375" style="175" customWidth="1"/>
    <col min="15868" max="15868" width="6.7109375" style="175" customWidth="1"/>
    <col min="15869" max="15869" width="19.7109375" style="175" customWidth="1"/>
    <col min="15870" max="15870" width="16.7109375" style="175" customWidth="1"/>
    <col min="15871" max="15897" width="3" style="175" customWidth="1"/>
    <col min="15898" max="15918" width="3" style="175" bestFit="1" customWidth="1"/>
    <col min="15919" max="16119" width="9.140625" style="175"/>
    <col min="16120" max="16120" width="27" style="175" customWidth="1"/>
    <col min="16121" max="16123" width="5.7109375" style="175" customWidth="1"/>
    <col min="16124" max="16124" width="6.7109375" style="175" customWidth="1"/>
    <col min="16125" max="16125" width="19.7109375" style="175" customWidth="1"/>
    <col min="16126" max="16126" width="16.7109375" style="175" customWidth="1"/>
    <col min="16127" max="16153" width="3" style="175" customWidth="1"/>
    <col min="16154" max="16174" width="3" style="175" bestFit="1" customWidth="1"/>
    <col min="16175" max="16384" width="9.140625" style="175"/>
  </cols>
  <sheetData>
    <row r="1" spans="1:55" s="162" customFormat="1" ht="20.25" customHeight="1" x14ac:dyDescent="0.25">
      <c r="A1" s="192" t="s">
        <v>336</v>
      </c>
      <c r="B1" s="376" t="s">
        <v>370</v>
      </c>
      <c r="C1" s="376"/>
      <c r="D1" s="377"/>
      <c r="E1" s="378" t="s">
        <v>498</v>
      </c>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80"/>
      <c r="AW1" s="384"/>
      <c r="AX1" s="385"/>
      <c r="AY1" s="385"/>
      <c r="AZ1" s="385"/>
      <c r="BA1" s="385"/>
      <c r="BB1" s="385"/>
      <c r="BC1" s="386"/>
    </row>
    <row r="2" spans="1:55" s="162" customFormat="1" ht="20.25" customHeight="1" x14ac:dyDescent="0.25">
      <c r="A2" s="192" t="s">
        <v>337</v>
      </c>
      <c r="B2" s="376">
        <v>2</v>
      </c>
      <c r="C2" s="376"/>
      <c r="D2" s="377"/>
      <c r="E2" s="381"/>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3"/>
      <c r="AW2" s="387"/>
      <c r="AX2" s="388"/>
      <c r="AY2" s="388"/>
      <c r="AZ2" s="388"/>
      <c r="BA2" s="388"/>
      <c r="BB2" s="388"/>
      <c r="BC2" s="389"/>
    </row>
    <row r="3" spans="1:55" s="162" customFormat="1" ht="20.25" customHeight="1" x14ac:dyDescent="0.25">
      <c r="A3" s="192" t="s">
        <v>338</v>
      </c>
      <c r="B3" s="393">
        <v>43644</v>
      </c>
      <c r="C3" s="376"/>
      <c r="D3" s="377"/>
      <c r="E3" s="381"/>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c r="AN3" s="382"/>
      <c r="AO3" s="382"/>
      <c r="AP3" s="382"/>
      <c r="AQ3" s="382"/>
      <c r="AR3" s="382"/>
      <c r="AS3" s="382"/>
      <c r="AT3" s="382"/>
      <c r="AU3" s="382"/>
      <c r="AV3" s="383"/>
      <c r="AW3" s="387"/>
      <c r="AX3" s="388"/>
      <c r="AY3" s="388"/>
      <c r="AZ3" s="388"/>
      <c r="BA3" s="388"/>
      <c r="BB3" s="388"/>
      <c r="BC3" s="389"/>
    </row>
    <row r="4" spans="1:55" s="162" customFormat="1" ht="20.25" customHeight="1" x14ac:dyDescent="0.25">
      <c r="A4" s="192" t="s">
        <v>339</v>
      </c>
      <c r="B4" s="394" t="s">
        <v>340</v>
      </c>
      <c r="C4" s="394"/>
      <c r="D4" s="395"/>
      <c r="E4" s="381"/>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3"/>
      <c r="AW4" s="390"/>
      <c r="AX4" s="391"/>
      <c r="AY4" s="391"/>
      <c r="AZ4" s="391"/>
      <c r="BA4" s="391"/>
      <c r="BB4" s="391"/>
      <c r="BC4" s="392"/>
    </row>
    <row r="5" spans="1:55" s="162" customFormat="1" ht="20.25" customHeight="1" x14ac:dyDescent="0.25">
      <c r="A5" s="193" t="s">
        <v>371</v>
      </c>
      <c r="B5" s="396" t="s">
        <v>416</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c r="AM5" s="397"/>
      <c r="AN5" s="397"/>
      <c r="AO5" s="397"/>
      <c r="AP5" s="397"/>
      <c r="AQ5" s="397"/>
      <c r="AR5" s="397"/>
      <c r="AS5" s="397"/>
      <c r="AT5" s="397"/>
      <c r="AU5" s="397"/>
      <c r="AV5" s="398"/>
      <c r="AW5" s="399"/>
      <c r="AX5" s="400"/>
      <c r="AY5" s="400"/>
      <c r="AZ5" s="400"/>
      <c r="BA5" s="400"/>
      <c r="BB5" s="400"/>
      <c r="BC5" s="401"/>
    </row>
    <row r="6" spans="1:55" s="164" customFormat="1" ht="21" customHeight="1" x14ac:dyDescent="0.2">
      <c r="A6" s="163" t="s">
        <v>372</v>
      </c>
      <c r="B6" s="402" t="s">
        <v>410</v>
      </c>
      <c r="C6" s="403"/>
      <c r="D6" s="403"/>
      <c r="E6" s="403"/>
      <c r="F6" s="403"/>
      <c r="G6" s="403"/>
      <c r="H6" s="403"/>
      <c r="I6" s="403"/>
      <c r="J6" s="403"/>
      <c r="K6" s="403"/>
      <c r="L6" s="403"/>
      <c r="M6" s="403"/>
      <c r="N6" s="403"/>
      <c r="O6" s="403"/>
      <c r="P6" s="403"/>
      <c r="Q6" s="403"/>
      <c r="R6" s="403"/>
      <c r="S6" s="403"/>
      <c r="T6" s="403"/>
      <c r="U6" s="403"/>
      <c r="V6" s="403"/>
      <c r="W6" s="403"/>
      <c r="X6" s="403"/>
      <c r="Y6" s="403"/>
      <c r="Z6" s="404" t="s">
        <v>373</v>
      </c>
      <c r="AA6" s="404"/>
      <c r="AB6" s="404"/>
      <c r="AC6" s="404"/>
      <c r="AD6" s="404"/>
      <c r="AE6" s="405" t="s">
        <v>496</v>
      </c>
      <c r="AF6" s="406"/>
      <c r="AG6" s="406"/>
      <c r="AH6" s="406"/>
      <c r="AI6" s="406"/>
      <c r="AJ6" s="406"/>
      <c r="AK6" s="406"/>
      <c r="AL6" s="406"/>
      <c r="AM6" s="406"/>
      <c r="AN6" s="406"/>
      <c r="AO6" s="406"/>
      <c r="AP6" s="406"/>
      <c r="AQ6" s="406"/>
      <c r="AR6" s="406"/>
      <c r="AS6" s="406"/>
      <c r="AT6" s="406"/>
      <c r="AU6" s="406"/>
      <c r="AV6" s="406"/>
      <c r="AW6" s="406"/>
      <c r="AX6" s="406"/>
      <c r="AY6" s="406"/>
      <c r="AZ6" s="406"/>
      <c r="BA6" s="406"/>
      <c r="BB6" s="406"/>
      <c r="BC6" s="407"/>
    </row>
    <row r="7" spans="1:55" ht="35.1" customHeight="1" x14ac:dyDescent="0.25">
      <c r="A7" s="374" t="s">
        <v>497</v>
      </c>
      <c r="B7" s="374"/>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374"/>
      <c r="AL7" s="374"/>
      <c r="AM7" s="374"/>
      <c r="AN7" s="374"/>
      <c r="AO7" s="374"/>
      <c r="AP7" s="374"/>
      <c r="AQ7" s="374"/>
      <c r="AR7" s="375"/>
      <c r="AS7" s="375"/>
      <c r="AT7" s="375"/>
      <c r="AU7" s="375"/>
      <c r="AV7" s="375"/>
      <c r="AW7" s="375"/>
      <c r="AX7" s="375"/>
      <c r="AY7" s="375"/>
      <c r="AZ7" s="375"/>
      <c r="BA7" s="375"/>
      <c r="BB7" s="375"/>
      <c r="BC7" s="375"/>
    </row>
    <row r="8" spans="1:55" ht="35.1" customHeight="1" x14ac:dyDescent="0.25">
      <c r="A8" s="374" t="s">
        <v>374</v>
      </c>
      <c r="B8" s="374"/>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374"/>
      <c r="AL8" s="374"/>
      <c r="AM8" s="374"/>
      <c r="AN8" s="374"/>
      <c r="AO8" s="374"/>
      <c r="AP8" s="374"/>
      <c r="AQ8" s="374"/>
      <c r="AR8" s="374"/>
      <c r="AS8" s="374"/>
      <c r="AT8" s="374"/>
      <c r="AU8" s="374"/>
      <c r="AV8" s="374"/>
      <c r="AW8" s="374"/>
      <c r="AX8" s="374"/>
      <c r="AY8" s="374"/>
      <c r="AZ8" s="374"/>
      <c r="BA8" s="374"/>
      <c r="BB8" s="374"/>
      <c r="BC8" s="374"/>
    </row>
    <row r="9" spans="1:55" ht="14.25" thickBot="1" x14ac:dyDescent="0.3">
      <c r="A9" s="408"/>
      <c r="B9" s="409"/>
      <c r="C9" s="409"/>
      <c r="D9" s="409"/>
      <c r="E9" s="409"/>
      <c r="F9" s="409"/>
      <c r="G9" s="409"/>
      <c r="H9" s="409"/>
      <c r="I9" s="409"/>
      <c r="J9" s="409"/>
      <c r="K9" s="409"/>
      <c r="L9" s="409"/>
      <c r="M9" s="409"/>
      <c r="N9" s="409"/>
      <c r="O9" s="409"/>
      <c r="P9" s="409"/>
      <c r="Q9" s="409"/>
      <c r="R9" s="409"/>
      <c r="S9" s="409"/>
      <c r="T9" s="409"/>
      <c r="U9" s="409"/>
      <c r="V9" s="409"/>
      <c r="W9" s="409"/>
      <c r="X9" s="409"/>
      <c r="Y9" s="409"/>
      <c r="Z9" s="409"/>
      <c r="AA9" s="409"/>
      <c r="AB9" s="409"/>
      <c r="AC9" s="409"/>
      <c r="AD9" s="409"/>
      <c r="AE9" s="409"/>
      <c r="AF9" s="409"/>
      <c r="AG9" s="409"/>
      <c r="AH9" s="409"/>
      <c r="AI9" s="409"/>
      <c r="AJ9" s="409"/>
      <c r="AK9" s="409"/>
      <c r="AL9" s="409"/>
      <c r="AM9" s="409"/>
      <c r="AN9" s="409"/>
      <c r="AO9" s="409"/>
      <c r="AP9" s="409"/>
      <c r="AQ9" s="409"/>
      <c r="AR9" s="409"/>
      <c r="AS9" s="409"/>
      <c r="AT9" s="409"/>
      <c r="AU9" s="409"/>
      <c r="AV9" s="409"/>
      <c r="AW9" s="409"/>
      <c r="AX9" s="409"/>
      <c r="AY9" s="409"/>
      <c r="AZ9" s="409"/>
      <c r="BA9" s="409"/>
      <c r="BB9" s="409"/>
      <c r="BC9" s="409"/>
    </row>
    <row r="10" spans="1:55" ht="44.25" customHeight="1" x14ac:dyDescent="0.25">
      <c r="A10" s="410" t="s">
        <v>375</v>
      </c>
      <c r="B10" s="413" t="s">
        <v>376</v>
      </c>
      <c r="C10" s="413"/>
      <c r="D10" s="413"/>
      <c r="E10" s="413"/>
      <c r="F10" s="413" t="s">
        <v>377</v>
      </c>
      <c r="G10" s="429" t="s">
        <v>378</v>
      </c>
      <c r="H10" s="413" t="s">
        <v>357</v>
      </c>
      <c r="I10" s="413"/>
      <c r="J10" s="413"/>
      <c r="K10" s="413"/>
      <c r="L10" s="413" t="s">
        <v>358</v>
      </c>
      <c r="M10" s="413"/>
      <c r="N10" s="413"/>
      <c r="O10" s="413"/>
      <c r="P10" s="413" t="s">
        <v>359</v>
      </c>
      <c r="Q10" s="413"/>
      <c r="R10" s="413"/>
      <c r="S10" s="413"/>
      <c r="T10" s="413" t="s">
        <v>360</v>
      </c>
      <c r="U10" s="413"/>
      <c r="V10" s="413"/>
      <c r="W10" s="413"/>
      <c r="X10" s="413" t="s">
        <v>361</v>
      </c>
      <c r="Y10" s="413"/>
      <c r="Z10" s="413"/>
      <c r="AA10" s="413"/>
      <c r="AB10" s="413" t="s">
        <v>362</v>
      </c>
      <c r="AC10" s="413"/>
      <c r="AD10" s="413"/>
      <c r="AE10" s="413"/>
      <c r="AF10" s="413" t="s">
        <v>363</v>
      </c>
      <c r="AG10" s="413"/>
      <c r="AH10" s="413"/>
      <c r="AI10" s="413"/>
      <c r="AJ10" s="413" t="s">
        <v>364</v>
      </c>
      <c r="AK10" s="413"/>
      <c r="AL10" s="413"/>
      <c r="AM10" s="413"/>
      <c r="AN10" s="413" t="s">
        <v>365</v>
      </c>
      <c r="AO10" s="413"/>
      <c r="AP10" s="413"/>
      <c r="AQ10" s="413"/>
      <c r="AR10" s="413" t="s">
        <v>366</v>
      </c>
      <c r="AS10" s="413"/>
      <c r="AT10" s="413"/>
      <c r="AU10" s="413"/>
      <c r="AV10" s="413" t="s">
        <v>367</v>
      </c>
      <c r="AW10" s="413"/>
      <c r="AX10" s="413"/>
      <c r="AY10" s="413"/>
      <c r="AZ10" s="413" t="s">
        <v>368</v>
      </c>
      <c r="BA10" s="413"/>
      <c r="BB10" s="413"/>
      <c r="BC10" s="415"/>
    </row>
    <row r="11" spans="1:55" s="174" customFormat="1" ht="22.5" customHeight="1" x14ac:dyDescent="0.2">
      <c r="A11" s="411"/>
      <c r="B11" s="420" t="s">
        <v>379</v>
      </c>
      <c r="C11" s="422" t="s">
        <v>380</v>
      </c>
      <c r="D11" s="424" t="s">
        <v>335</v>
      </c>
      <c r="E11" s="426" t="s">
        <v>381</v>
      </c>
      <c r="F11" s="414"/>
      <c r="G11" s="430"/>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4"/>
      <c r="AT11" s="414"/>
      <c r="AU11" s="414"/>
      <c r="AV11" s="414"/>
      <c r="AW11" s="414"/>
      <c r="AX11" s="414"/>
      <c r="AY11" s="414"/>
      <c r="AZ11" s="414"/>
      <c r="BA11" s="414"/>
      <c r="BB11" s="414"/>
      <c r="BC11" s="416"/>
    </row>
    <row r="12" spans="1:55" s="174" customFormat="1" ht="43.5" customHeight="1" thickBot="1" x14ac:dyDescent="0.25">
      <c r="A12" s="412"/>
      <c r="B12" s="421"/>
      <c r="C12" s="423"/>
      <c r="D12" s="425"/>
      <c r="E12" s="427"/>
      <c r="F12" s="428"/>
      <c r="G12" s="431"/>
      <c r="H12" s="200" t="s">
        <v>382</v>
      </c>
      <c r="I12" s="200" t="s">
        <v>383</v>
      </c>
      <c r="J12" s="200" t="s">
        <v>384</v>
      </c>
      <c r="K12" s="200" t="s">
        <v>385</v>
      </c>
      <c r="L12" s="200" t="s">
        <v>382</v>
      </c>
      <c r="M12" s="200" t="s">
        <v>383</v>
      </c>
      <c r="N12" s="200" t="s">
        <v>384</v>
      </c>
      <c r="O12" s="200" t="s">
        <v>385</v>
      </c>
      <c r="P12" s="200" t="s">
        <v>382</v>
      </c>
      <c r="Q12" s="200" t="s">
        <v>383</v>
      </c>
      <c r="R12" s="200" t="s">
        <v>384</v>
      </c>
      <c r="S12" s="200" t="s">
        <v>385</v>
      </c>
      <c r="T12" s="200" t="s">
        <v>382</v>
      </c>
      <c r="U12" s="200" t="s">
        <v>383</v>
      </c>
      <c r="V12" s="200" t="s">
        <v>384</v>
      </c>
      <c r="W12" s="200" t="s">
        <v>385</v>
      </c>
      <c r="X12" s="200" t="s">
        <v>382</v>
      </c>
      <c r="Y12" s="200" t="s">
        <v>383</v>
      </c>
      <c r="Z12" s="200" t="s">
        <v>384</v>
      </c>
      <c r="AA12" s="200" t="s">
        <v>385</v>
      </c>
      <c r="AB12" s="200" t="s">
        <v>382</v>
      </c>
      <c r="AC12" s="200" t="s">
        <v>383</v>
      </c>
      <c r="AD12" s="200" t="s">
        <v>384</v>
      </c>
      <c r="AE12" s="200" t="s">
        <v>385</v>
      </c>
      <c r="AF12" s="200" t="s">
        <v>382</v>
      </c>
      <c r="AG12" s="200" t="s">
        <v>383</v>
      </c>
      <c r="AH12" s="200" t="s">
        <v>384</v>
      </c>
      <c r="AI12" s="200" t="s">
        <v>385</v>
      </c>
      <c r="AJ12" s="200" t="s">
        <v>382</v>
      </c>
      <c r="AK12" s="200" t="s">
        <v>383</v>
      </c>
      <c r="AL12" s="200" t="s">
        <v>384</v>
      </c>
      <c r="AM12" s="200" t="s">
        <v>385</v>
      </c>
      <c r="AN12" s="200" t="s">
        <v>382</v>
      </c>
      <c r="AO12" s="200" t="s">
        <v>383</v>
      </c>
      <c r="AP12" s="200" t="s">
        <v>384</v>
      </c>
      <c r="AQ12" s="200" t="s">
        <v>385</v>
      </c>
      <c r="AR12" s="200" t="s">
        <v>382</v>
      </c>
      <c r="AS12" s="200" t="s">
        <v>383</v>
      </c>
      <c r="AT12" s="200" t="s">
        <v>384</v>
      </c>
      <c r="AU12" s="200" t="s">
        <v>385</v>
      </c>
      <c r="AV12" s="200" t="s">
        <v>382</v>
      </c>
      <c r="AW12" s="200" t="s">
        <v>383</v>
      </c>
      <c r="AX12" s="200" t="s">
        <v>384</v>
      </c>
      <c r="AY12" s="200" t="s">
        <v>385</v>
      </c>
      <c r="AZ12" s="200" t="s">
        <v>382</v>
      </c>
      <c r="BA12" s="200" t="s">
        <v>383</v>
      </c>
      <c r="BB12" s="200" t="s">
        <v>384</v>
      </c>
      <c r="BC12" s="230" t="s">
        <v>385</v>
      </c>
    </row>
    <row r="13" spans="1:55" s="174" customFormat="1" ht="41.1" customHeight="1" x14ac:dyDescent="0.2">
      <c r="A13" s="183" t="s">
        <v>386</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4"/>
      <c r="AZ13" s="184"/>
      <c r="BA13" s="184"/>
      <c r="BB13" s="184"/>
      <c r="BC13" s="221"/>
    </row>
    <row r="14" spans="1:55" s="174" customFormat="1" ht="35.1" customHeight="1" x14ac:dyDescent="0.2">
      <c r="A14" s="185" t="s">
        <v>432</v>
      </c>
      <c r="B14" s="186"/>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222"/>
    </row>
    <row r="15" spans="1:55" s="174" customFormat="1" ht="27" x14ac:dyDescent="0.2">
      <c r="A15" s="209" t="s">
        <v>343</v>
      </c>
      <c r="B15" s="168"/>
      <c r="C15" s="168" t="s">
        <v>124</v>
      </c>
      <c r="D15" s="168"/>
      <c r="E15" s="168"/>
      <c r="F15" s="169" t="s">
        <v>409</v>
      </c>
      <c r="G15" s="169" t="s">
        <v>414</v>
      </c>
      <c r="H15" s="169"/>
      <c r="I15" s="169"/>
      <c r="J15" s="169"/>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97"/>
      <c r="AI15" s="191"/>
      <c r="AJ15" s="198"/>
      <c r="AK15" s="198"/>
      <c r="AL15" s="198"/>
      <c r="AM15" s="190"/>
      <c r="AN15" s="190"/>
      <c r="AO15" s="190"/>
      <c r="AP15" s="190"/>
      <c r="AQ15" s="190"/>
      <c r="AR15" s="190"/>
      <c r="AS15" s="190"/>
      <c r="AT15" s="172"/>
      <c r="AU15" s="172"/>
      <c r="AV15" s="172"/>
      <c r="AW15" s="172"/>
      <c r="AX15" s="172"/>
      <c r="AY15" s="172"/>
      <c r="AZ15" s="172"/>
      <c r="BA15" s="172"/>
      <c r="BB15" s="172"/>
      <c r="BC15" s="223"/>
    </row>
    <row r="16" spans="1:55" s="174" customFormat="1" ht="33.75" customHeight="1" x14ac:dyDescent="0.2">
      <c r="A16" s="209" t="s">
        <v>344</v>
      </c>
      <c r="B16" s="168"/>
      <c r="C16" s="168" t="s">
        <v>124</v>
      </c>
      <c r="D16" s="168"/>
      <c r="E16" s="168"/>
      <c r="F16" s="169" t="s">
        <v>414</v>
      </c>
      <c r="G16" s="169" t="s">
        <v>409</v>
      </c>
      <c r="H16" s="169"/>
      <c r="I16" s="169"/>
      <c r="J16" s="169"/>
      <c r="K16" s="170"/>
      <c r="L16" s="170"/>
      <c r="M16" s="170"/>
      <c r="N16" s="170"/>
      <c r="O16" s="170"/>
      <c r="P16" s="170"/>
      <c r="Q16" s="170"/>
      <c r="R16" s="170"/>
      <c r="S16" s="170"/>
      <c r="T16" s="170"/>
      <c r="U16" s="170"/>
      <c r="V16" s="170"/>
      <c r="W16" s="170"/>
      <c r="X16" s="170"/>
      <c r="Y16" s="170"/>
      <c r="Z16" s="180"/>
      <c r="AA16" s="180"/>
      <c r="AB16" s="180"/>
      <c r="AC16" s="180"/>
      <c r="AD16" s="170"/>
      <c r="AE16" s="170"/>
      <c r="AF16" s="170"/>
      <c r="AG16" s="170"/>
      <c r="AH16" s="170"/>
      <c r="AI16" s="171"/>
      <c r="AJ16" s="172"/>
      <c r="AK16" s="172"/>
      <c r="AL16" s="172"/>
      <c r="AM16" s="172"/>
      <c r="AN16" s="172"/>
      <c r="AO16" s="172"/>
      <c r="AP16" s="172"/>
      <c r="AQ16" s="172"/>
      <c r="AR16" s="172"/>
      <c r="AS16" s="172"/>
      <c r="AT16" s="172"/>
      <c r="AU16" s="172"/>
      <c r="AV16" s="172"/>
      <c r="AW16" s="172"/>
      <c r="AX16" s="172"/>
      <c r="AY16" s="172"/>
      <c r="AZ16" s="172"/>
      <c r="BA16" s="172"/>
      <c r="BB16" s="172"/>
      <c r="BC16" s="223"/>
    </row>
    <row r="17" spans="1:55" s="174" customFormat="1" ht="33" customHeight="1" x14ac:dyDescent="0.2">
      <c r="A17" s="209" t="s">
        <v>345</v>
      </c>
      <c r="B17" s="168"/>
      <c r="C17" s="168" t="s">
        <v>124</v>
      </c>
      <c r="D17" s="168"/>
      <c r="E17" s="168"/>
      <c r="F17" s="169" t="s">
        <v>414</v>
      </c>
      <c r="G17" s="169" t="s">
        <v>409</v>
      </c>
      <c r="H17" s="169"/>
      <c r="I17" s="169"/>
      <c r="J17" s="169"/>
      <c r="K17" s="170"/>
      <c r="L17" s="170"/>
      <c r="M17" s="170"/>
      <c r="N17" s="170"/>
      <c r="O17" s="170"/>
      <c r="P17" s="182"/>
      <c r="Q17" s="182"/>
      <c r="R17" s="182"/>
      <c r="S17" s="182"/>
      <c r="T17" s="170"/>
      <c r="U17" s="170"/>
      <c r="V17" s="170"/>
      <c r="W17" s="170"/>
      <c r="X17" s="170"/>
      <c r="Y17" s="170"/>
      <c r="Z17" s="170"/>
      <c r="AA17" s="170"/>
      <c r="AB17" s="170"/>
      <c r="AC17" s="170"/>
      <c r="AD17" s="170"/>
      <c r="AE17" s="170"/>
      <c r="AF17" s="170"/>
      <c r="AG17" s="170"/>
      <c r="AH17" s="170"/>
      <c r="AI17" s="171"/>
      <c r="AJ17" s="172"/>
      <c r="AK17" s="172"/>
      <c r="AL17" s="172"/>
      <c r="AM17" s="172"/>
      <c r="AN17" s="172"/>
      <c r="AO17" s="172"/>
      <c r="AP17" s="172"/>
      <c r="AQ17" s="172"/>
      <c r="AR17" s="172"/>
      <c r="AS17" s="172"/>
      <c r="AT17" s="172"/>
      <c r="AU17" s="172"/>
      <c r="AV17" s="172"/>
      <c r="AW17" s="172"/>
      <c r="AX17" s="172"/>
      <c r="AY17" s="172"/>
      <c r="AZ17" s="172"/>
      <c r="BA17" s="172"/>
      <c r="BB17" s="172"/>
      <c r="BC17" s="223"/>
    </row>
    <row r="18" spans="1:55" s="174" customFormat="1" ht="33" customHeight="1" x14ac:dyDescent="0.2">
      <c r="A18" s="209" t="s">
        <v>341</v>
      </c>
      <c r="B18" s="168" t="s">
        <v>124</v>
      </c>
      <c r="C18" s="168"/>
      <c r="D18" s="168"/>
      <c r="E18" s="168"/>
      <c r="F18" s="169" t="s">
        <v>369</v>
      </c>
      <c r="G18" s="169" t="s">
        <v>412</v>
      </c>
      <c r="H18" s="169"/>
      <c r="I18" s="169"/>
      <c r="J18" s="169"/>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1"/>
      <c r="AJ18" s="172"/>
      <c r="AK18" s="172"/>
      <c r="AL18" s="182"/>
      <c r="AM18" s="182"/>
      <c r="AN18" s="182"/>
      <c r="AO18" s="182"/>
      <c r="AP18" s="182"/>
      <c r="AQ18" s="172"/>
      <c r="AR18" s="172"/>
      <c r="AS18" s="172"/>
      <c r="AT18" s="172"/>
      <c r="AU18" s="172"/>
      <c r="AV18" s="172"/>
      <c r="AW18" s="172"/>
      <c r="AX18" s="172"/>
      <c r="AY18" s="172"/>
      <c r="AZ18" s="172"/>
      <c r="BA18" s="172"/>
      <c r="BB18" s="172"/>
      <c r="BC18" s="223"/>
    </row>
    <row r="19" spans="1:55" s="174" customFormat="1" ht="33" customHeight="1" x14ac:dyDescent="0.2">
      <c r="A19" s="209" t="s">
        <v>352</v>
      </c>
      <c r="B19" s="168"/>
      <c r="C19" s="168"/>
      <c r="D19" s="168" t="s">
        <v>124</v>
      </c>
      <c r="E19" s="168"/>
      <c r="F19" s="169" t="s">
        <v>415</v>
      </c>
      <c r="G19" s="169" t="s">
        <v>369</v>
      </c>
      <c r="H19" s="169"/>
      <c r="I19" s="169"/>
      <c r="J19" s="169"/>
      <c r="K19" s="170"/>
      <c r="L19" s="170"/>
      <c r="M19" s="170"/>
      <c r="N19" s="170"/>
      <c r="O19" s="170"/>
      <c r="P19" s="170"/>
      <c r="Q19" s="170"/>
      <c r="R19" s="170"/>
      <c r="S19" s="170"/>
      <c r="T19" s="170"/>
      <c r="U19" s="170"/>
      <c r="V19" s="170"/>
      <c r="W19" s="170"/>
      <c r="X19" s="170"/>
      <c r="Y19" s="180"/>
      <c r="Z19" s="180"/>
      <c r="AA19" s="180"/>
      <c r="AB19" s="180"/>
      <c r="AC19" s="180"/>
      <c r="AD19" s="180"/>
      <c r="AE19" s="180"/>
      <c r="AF19" s="170"/>
      <c r="AG19" s="170"/>
      <c r="AH19" s="170"/>
      <c r="AI19" s="171"/>
      <c r="AJ19" s="172"/>
      <c r="AK19" s="172"/>
      <c r="AL19" s="172"/>
      <c r="AM19" s="172"/>
      <c r="AN19" s="172"/>
      <c r="AO19" s="172"/>
      <c r="AP19" s="172"/>
      <c r="AQ19" s="172"/>
      <c r="AR19" s="172"/>
      <c r="AS19" s="172"/>
      <c r="AT19" s="172"/>
      <c r="AU19" s="172"/>
      <c r="AV19" s="172"/>
      <c r="AW19" s="172"/>
      <c r="AX19" s="172"/>
      <c r="AY19" s="172"/>
      <c r="AZ19" s="172"/>
      <c r="BA19" s="172"/>
      <c r="BB19" s="172"/>
      <c r="BC19" s="223"/>
    </row>
    <row r="20" spans="1:55" s="174" customFormat="1" ht="33" customHeight="1" x14ac:dyDescent="0.2">
      <c r="A20" s="209" t="s">
        <v>346</v>
      </c>
      <c r="B20" s="168"/>
      <c r="C20" s="168" t="s">
        <v>124</v>
      </c>
      <c r="D20" s="168"/>
      <c r="E20" s="168"/>
      <c r="F20" s="169" t="s">
        <v>409</v>
      </c>
      <c r="G20" s="169" t="s">
        <v>414</v>
      </c>
      <c r="H20" s="169"/>
      <c r="I20" s="169"/>
      <c r="J20" s="169"/>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1"/>
      <c r="AJ20" s="172"/>
      <c r="AK20" s="172"/>
      <c r="AL20" s="172"/>
      <c r="AM20" s="172"/>
      <c r="AN20" s="172"/>
      <c r="AO20" s="172"/>
      <c r="AP20" s="172"/>
      <c r="AQ20" s="182"/>
      <c r="AR20" s="182"/>
      <c r="AS20" s="182"/>
      <c r="AT20" s="182"/>
      <c r="AU20" s="172"/>
      <c r="AV20" s="172"/>
      <c r="AW20" s="172"/>
      <c r="AX20" s="172"/>
      <c r="AY20" s="172"/>
      <c r="AZ20" s="172"/>
      <c r="BA20" s="172"/>
      <c r="BB20" s="172"/>
      <c r="BC20" s="223"/>
    </row>
    <row r="21" spans="1:55" s="174" customFormat="1" ht="48" customHeight="1" x14ac:dyDescent="0.2">
      <c r="A21" s="209" t="s">
        <v>491</v>
      </c>
      <c r="B21" s="168"/>
      <c r="C21" s="168"/>
      <c r="D21" s="168" t="s">
        <v>124</v>
      </c>
      <c r="E21" s="168"/>
      <c r="F21" s="169" t="s">
        <v>369</v>
      </c>
      <c r="G21" s="169" t="s">
        <v>412</v>
      </c>
      <c r="H21" s="169"/>
      <c r="I21" s="169"/>
      <c r="J21" s="169"/>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1"/>
      <c r="AJ21" s="172"/>
      <c r="AK21" s="172"/>
      <c r="AL21" s="172"/>
      <c r="AM21" s="172"/>
      <c r="AN21" s="172"/>
      <c r="AO21" s="172"/>
      <c r="AP21" s="172"/>
      <c r="AQ21" s="172"/>
      <c r="AR21" s="182"/>
      <c r="AS21" s="182"/>
      <c r="AT21" s="182"/>
      <c r="AU21" s="182"/>
      <c r="AV21" s="172"/>
      <c r="AW21" s="172"/>
      <c r="AX21" s="172"/>
      <c r="AY21" s="172"/>
      <c r="AZ21" s="172"/>
      <c r="BA21" s="172"/>
      <c r="BB21" s="172"/>
      <c r="BC21" s="223"/>
    </row>
    <row r="22" spans="1:55" s="174" customFormat="1" ht="27" customHeight="1" x14ac:dyDescent="0.2">
      <c r="A22" s="209" t="s">
        <v>353</v>
      </c>
      <c r="B22" s="168"/>
      <c r="C22" s="168"/>
      <c r="D22" s="168" t="s">
        <v>124</v>
      </c>
      <c r="E22" s="168"/>
      <c r="F22" s="169" t="s">
        <v>369</v>
      </c>
      <c r="G22" s="169" t="s">
        <v>412</v>
      </c>
      <c r="H22" s="169"/>
      <c r="I22" s="169"/>
      <c r="J22" s="169"/>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1"/>
      <c r="AJ22" s="172"/>
      <c r="AK22" s="172"/>
      <c r="AL22" s="172"/>
      <c r="AM22" s="172"/>
      <c r="AN22" s="172"/>
      <c r="AO22" s="172"/>
      <c r="AP22" s="172"/>
      <c r="AQ22" s="172"/>
      <c r="AR22" s="172"/>
      <c r="AS22" s="172"/>
      <c r="AT22" s="172"/>
      <c r="AU22" s="172"/>
      <c r="AV22" s="182"/>
      <c r="AW22" s="182"/>
      <c r="AX22" s="182"/>
      <c r="AY22" s="182"/>
      <c r="AZ22" s="172"/>
      <c r="BA22" s="172"/>
      <c r="BB22" s="172"/>
      <c r="BC22" s="223"/>
    </row>
    <row r="23" spans="1:55" s="174" customFormat="1" ht="27" customHeight="1" x14ac:dyDescent="0.2">
      <c r="A23" s="209" t="s">
        <v>342</v>
      </c>
      <c r="B23" s="168" t="s">
        <v>124</v>
      </c>
      <c r="C23" s="168"/>
      <c r="D23" s="168"/>
      <c r="E23" s="168"/>
      <c r="F23" s="169" t="s">
        <v>415</v>
      </c>
      <c r="G23" s="169" t="s">
        <v>369</v>
      </c>
      <c r="H23" s="169"/>
      <c r="I23" s="169"/>
      <c r="J23" s="169"/>
      <c r="K23" s="170"/>
      <c r="L23" s="170"/>
      <c r="M23" s="170"/>
      <c r="N23" s="170"/>
      <c r="O23" s="170"/>
      <c r="P23" s="170"/>
      <c r="Q23" s="170"/>
      <c r="R23" s="170"/>
      <c r="S23" s="170"/>
      <c r="T23" s="180"/>
      <c r="U23" s="180"/>
      <c r="V23" s="180"/>
      <c r="W23" s="180"/>
      <c r="X23" s="180"/>
      <c r="Y23" s="170"/>
      <c r="Z23" s="170"/>
      <c r="AA23" s="170"/>
      <c r="AB23" s="170"/>
      <c r="AC23" s="170"/>
      <c r="AD23" s="170"/>
      <c r="AE23" s="170"/>
      <c r="AF23" s="170"/>
      <c r="AG23" s="170"/>
      <c r="AH23" s="170"/>
      <c r="AI23" s="171"/>
      <c r="AJ23" s="172"/>
      <c r="AK23" s="172"/>
      <c r="AL23" s="172"/>
      <c r="AM23" s="172"/>
      <c r="AN23" s="172"/>
      <c r="AO23" s="172"/>
      <c r="AP23" s="172"/>
      <c r="AQ23" s="172"/>
      <c r="AR23" s="172"/>
      <c r="AS23" s="172"/>
      <c r="AT23" s="172"/>
      <c r="AU23" s="172"/>
      <c r="AV23" s="172"/>
      <c r="AW23" s="172"/>
      <c r="AX23" s="172"/>
      <c r="AY23" s="172"/>
      <c r="AZ23" s="172"/>
      <c r="BA23" s="172"/>
      <c r="BB23" s="172"/>
      <c r="BC23" s="223"/>
    </row>
    <row r="24" spans="1:55" s="174" customFormat="1" ht="34.5" customHeight="1" x14ac:dyDescent="0.2">
      <c r="A24" s="209" t="s">
        <v>350</v>
      </c>
      <c r="B24" s="168"/>
      <c r="C24" s="168" t="s">
        <v>124</v>
      </c>
      <c r="D24" s="168"/>
      <c r="E24" s="168"/>
      <c r="F24" s="169" t="s">
        <v>409</v>
      </c>
      <c r="G24" s="169"/>
      <c r="H24" s="169"/>
      <c r="I24" s="169"/>
      <c r="J24" s="169"/>
      <c r="K24" s="170"/>
      <c r="L24" s="170"/>
      <c r="M24" s="170"/>
      <c r="N24" s="170"/>
      <c r="O24" s="170"/>
      <c r="P24" s="170"/>
      <c r="Q24" s="170"/>
      <c r="R24" s="170"/>
      <c r="S24" s="170"/>
      <c r="T24" s="170"/>
      <c r="U24" s="170"/>
      <c r="V24" s="170"/>
      <c r="W24" s="170"/>
      <c r="X24" s="170"/>
      <c r="Y24" s="170"/>
      <c r="Z24" s="170"/>
      <c r="AA24" s="170"/>
      <c r="AB24" s="170"/>
      <c r="AC24" s="170"/>
      <c r="AD24" s="180"/>
      <c r="AE24" s="180"/>
      <c r="AF24" s="180"/>
      <c r="AG24" s="180"/>
      <c r="AH24" s="170"/>
      <c r="AI24" s="171"/>
      <c r="AJ24" s="172"/>
      <c r="AK24" s="172"/>
      <c r="AL24" s="172"/>
      <c r="AM24" s="172"/>
      <c r="AN24" s="172"/>
      <c r="AO24" s="172"/>
      <c r="AP24" s="172"/>
      <c r="AQ24" s="172"/>
      <c r="AR24" s="172"/>
      <c r="AS24" s="172"/>
      <c r="AT24" s="172"/>
      <c r="AU24" s="172"/>
      <c r="AV24" s="172"/>
      <c r="AW24" s="172"/>
      <c r="AX24" s="172"/>
      <c r="AY24" s="172"/>
      <c r="AZ24" s="172"/>
      <c r="BA24" s="172"/>
      <c r="BB24" s="172"/>
      <c r="BC24" s="223"/>
    </row>
    <row r="25" spans="1:55" s="174" customFormat="1" ht="27" customHeight="1" x14ac:dyDescent="0.2">
      <c r="A25" s="209" t="s">
        <v>354</v>
      </c>
      <c r="B25" s="168"/>
      <c r="C25" s="168"/>
      <c r="D25" s="168" t="s">
        <v>124</v>
      </c>
      <c r="E25" s="168"/>
      <c r="F25" s="169" t="s">
        <v>415</v>
      </c>
      <c r="G25" s="169"/>
      <c r="H25" s="169"/>
      <c r="I25" s="169"/>
      <c r="J25" s="169"/>
      <c r="K25" s="170"/>
      <c r="L25" s="170"/>
      <c r="M25" s="170"/>
      <c r="N25" s="170"/>
      <c r="O25" s="170"/>
      <c r="P25" s="170"/>
      <c r="Q25" s="170"/>
      <c r="R25" s="170"/>
      <c r="S25" s="170"/>
      <c r="T25" s="170"/>
      <c r="U25" s="170"/>
      <c r="V25" s="170"/>
      <c r="W25" s="170"/>
      <c r="X25" s="170"/>
      <c r="Y25" s="170"/>
      <c r="Z25" s="170"/>
      <c r="AA25" s="170"/>
      <c r="AB25" s="170"/>
      <c r="AC25" s="170"/>
      <c r="AD25" s="170"/>
      <c r="AE25" s="170"/>
      <c r="AF25" s="182"/>
      <c r="AG25" s="182"/>
      <c r="AH25" s="182"/>
      <c r="AI25" s="196"/>
      <c r="AJ25" s="172"/>
      <c r="AK25" s="172"/>
      <c r="AL25" s="172"/>
      <c r="AM25" s="172"/>
      <c r="AN25" s="172"/>
      <c r="AO25" s="172"/>
      <c r="AP25" s="172"/>
      <c r="AQ25" s="172"/>
      <c r="AR25" s="172"/>
      <c r="AS25" s="172"/>
      <c r="AT25" s="172"/>
      <c r="AU25" s="172"/>
      <c r="AV25" s="172"/>
      <c r="AW25" s="172"/>
      <c r="AX25" s="172"/>
      <c r="AY25" s="172"/>
      <c r="AZ25" s="172"/>
      <c r="BA25" s="172"/>
      <c r="BB25" s="172"/>
      <c r="BC25" s="223"/>
    </row>
    <row r="26" spans="1:55" s="174" customFormat="1" ht="31.5" customHeight="1" x14ac:dyDescent="0.2">
      <c r="A26" s="248" t="s">
        <v>504</v>
      </c>
      <c r="B26" s="168"/>
      <c r="C26" s="168"/>
      <c r="D26" s="168" t="s">
        <v>124</v>
      </c>
      <c r="E26" s="168"/>
      <c r="F26" s="169" t="s">
        <v>415</v>
      </c>
      <c r="G26" s="169" t="s">
        <v>369</v>
      </c>
      <c r="H26" s="169"/>
      <c r="I26" s="169"/>
      <c r="J26" s="169"/>
      <c r="K26" s="170"/>
      <c r="L26" s="170"/>
      <c r="M26" s="170"/>
      <c r="N26" s="170"/>
      <c r="O26" s="170"/>
      <c r="P26" s="180"/>
      <c r="Q26" s="180"/>
      <c r="R26" s="180"/>
      <c r="S26" s="180"/>
      <c r="T26" s="170"/>
      <c r="U26" s="170"/>
      <c r="V26" s="170"/>
      <c r="W26" s="170"/>
      <c r="X26" s="170"/>
      <c r="Y26" s="170"/>
      <c r="Z26" s="170"/>
      <c r="AA26" s="170"/>
      <c r="AB26" s="170"/>
      <c r="AC26" s="170"/>
      <c r="AD26" s="170"/>
      <c r="AE26" s="170"/>
      <c r="AF26" s="172"/>
      <c r="AG26" s="172"/>
      <c r="AH26" s="172"/>
      <c r="AI26" s="181"/>
      <c r="AJ26" s="172"/>
      <c r="AK26" s="172"/>
      <c r="AL26" s="172"/>
      <c r="AM26" s="172"/>
      <c r="AN26" s="172"/>
      <c r="AO26" s="172"/>
      <c r="AP26" s="172"/>
      <c r="AQ26" s="172"/>
      <c r="AR26" s="172"/>
      <c r="AS26" s="172"/>
      <c r="AT26" s="172"/>
      <c r="AU26" s="172"/>
      <c r="AV26" s="172"/>
      <c r="AW26" s="172"/>
      <c r="AX26" s="172"/>
      <c r="AY26" s="172"/>
      <c r="AZ26" s="172"/>
      <c r="BA26" s="172"/>
      <c r="BB26" s="172"/>
      <c r="BC26" s="223"/>
    </row>
    <row r="27" spans="1:55" s="174" customFormat="1" ht="33" customHeight="1" x14ac:dyDescent="0.2">
      <c r="A27" s="209" t="s">
        <v>347</v>
      </c>
      <c r="B27" s="168"/>
      <c r="C27" s="168" t="s">
        <v>124</v>
      </c>
      <c r="D27" s="168"/>
      <c r="E27" s="168"/>
      <c r="F27" s="169" t="s">
        <v>409</v>
      </c>
      <c r="G27" s="169" t="s">
        <v>414</v>
      </c>
      <c r="H27" s="169"/>
      <c r="I27" s="169"/>
      <c r="J27" s="169"/>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1"/>
      <c r="AJ27" s="172"/>
      <c r="AK27" s="172"/>
      <c r="AL27" s="172"/>
      <c r="AM27" s="172"/>
      <c r="AN27" s="172"/>
      <c r="AO27" s="172"/>
      <c r="AP27" s="172"/>
      <c r="AQ27" s="172"/>
      <c r="AR27" s="172"/>
      <c r="AS27" s="172"/>
      <c r="AT27" s="172"/>
      <c r="AU27" s="182"/>
      <c r="AV27" s="182"/>
      <c r="AW27" s="182"/>
      <c r="AX27" s="182"/>
      <c r="AY27" s="172"/>
      <c r="AZ27" s="172"/>
      <c r="BA27" s="172"/>
      <c r="BB27" s="172"/>
      <c r="BC27" s="223"/>
    </row>
    <row r="28" spans="1:55" s="174" customFormat="1" ht="54.75" customHeight="1" x14ac:dyDescent="0.2">
      <c r="A28" s="224" t="s">
        <v>356</v>
      </c>
      <c r="B28" s="168"/>
      <c r="C28" s="168"/>
      <c r="D28" s="168"/>
      <c r="E28" s="168" t="s">
        <v>124</v>
      </c>
      <c r="F28" s="169" t="s">
        <v>414</v>
      </c>
      <c r="G28" s="170" t="s">
        <v>495</v>
      </c>
      <c r="H28" s="169"/>
      <c r="I28" s="169"/>
      <c r="J28" s="169"/>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1"/>
      <c r="AJ28" s="172"/>
      <c r="AK28" s="172"/>
      <c r="AL28" s="172"/>
      <c r="AM28" s="172"/>
      <c r="AN28" s="172"/>
      <c r="AO28" s="172"/>
      <c r="AP28" s="172"/>
      <c r="AQ28" s="172"/>
      <c r="AR28" s="172"/>
      <c r="AS28" s="172"/>
      <c r="AT28" s="172"/>
      <c r="AU28" s="172"/>
      <c r="AV28" s="172"/>
      <c r="AW28" s="172"/>
      <c r="AX28" s="172"/>
      <c r="AY28" s="172"/>
      <c r="AZ28" s="182"/>
      <c r="BA28" s="182"/>
      <c r="BB28" s="182"/>
      <c r="BC28" s="247"/>
    </row>
    <row r="29" spans="1:55" s="174" customFormat="1" ht="33.75" customHeight="1" x14ac:dyDescent="0.2">
      <c r="A29" s="209" t="s">
        <v>349</v>
      </c>
      <c r="B29" s="168"/>
      <c r="C29" s="168" t="s">
        <v>124</v>
      </c>
      <c r="D29" s="168"/>
      <c r="E29" s="168"/>
      <c r="F29" s="169" t="s">
        <v>414</v>
      </c>
      <c r="G29" s="169"/>
      <c r="H29" s="169"/>
      <c r="I29" s="169"/>
      <c r="J29" s="169"/>
      <c r="K29" s="170"/>
      <c r="L29" s="170"/>
      <c r="M29" s="170"/>
      <c r="N29" s="170"/>
      <c r="O29" s="170"/>
      <c r="P29" s="170"/>
      <c r="Q29" s="170"/>
      <c r="R29" s="170"/>
      <c r="S29" s="170"/>
      <c r="T29" s="170"/>
      <c r="U29" s="180"/>
      <c r="V29" s="180"/>
      <c r="W29" s="180"/>
      <c r="X29" s="180"/>
      <c r="Y29" s="170"/>
      <c r="Z29" s="170"/>
      <c r="AA29" s="170"/>
      <c r="AB29" s="170"/>
      <c r="AC29" s="170"/>
      <c r="AD29" s="170"/>
      <c r="AE29" s="170"/>
      <c r="AF29" s="170"/>
      <c r="AG29" s="170"/>
      <c r="AH29" s="170"/>
      <c r="AI29" s="171"/>
      <c r="AJ29" s="172"/>
      <c r="AK29" s="172"/>
      <c r="AL29" s="172"/>
      <c r="AM29" s="172"/>
      <c r="AN29" s="172"/>
      <c r="AO29" s="172"/>
      <c r="AP29" s="172"/>
      <c r="AQ29" s="172"/>
      <c r="AR29" s="172"/>
      <c r="AS29" s="172"/>
      <c r="AT29" s="172"/>
      <c r="AU29" s="172"/>
      <c r="AV29" s="172"/>
      <c r="AW29" s="172"/>
      <c r="AX29" s="172"/>
      <c r="AY29" s="172"/>
      <c r="AZ29" s="172"/>
      <c r="BA29" s="172"/>
      <c r="BB29" s="172"/>
      <c r="BC29" s="223"/>
    </row>
    <row r="30" spans="1:55" s="174" customFormat="1" ht="27" customHeight="1" x14ac:dyDescent="0.2">
      <c r="A30" s="209" t="s">
        <v>351</v>
      </c>
      <c r="B30" s="173"/>
      <c r="C30" s="168" t="s">
        <v>124</v>
      </c>
      <c r="D30" s="173"/>
      <c r="E30" s="173"/>
      <c r="F30" s="169" t="s">
        <v>414</v>
      </c>
      <c r="G30" s="169" t="s">
        <v>409</v>
      </c>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82"/>
      <c r="AN30" s="182"/>
      <c r="AO30" s="182"/>
      <c r="AP30" s="182"/>
      <c r="AQ30" s="170"/>
      <c r="AR30" s="170"/>
      <c r="AS30" s="170"/>
      <c r="AT30" s="170"/>
      <c r="AU30" s="170"/>
      <c r="AV30" s="170"/>
      <c r="AW30" s="170"/>
      <c r="AX30" s="170"/>
      <c r="AY30" s="170"/>
      <c r="AZ30" s="170"/>
      <c r="BA30" s="170"/>
      <c r="BB30" s="170"/>
      <c r="BC30" s="226"/>
    </row>
    <row r="31" spans="1:55" s="174" customFormat="1" ht="33.75" customHeight="1" x14ac:dyDescent="0.2">
      <c r="A31" s="209" t="s">
        <v>348</v>
      </c>
      <c r="B31" s="173"/>
      <c r="C31" s="168" t="s">
        <v>124</v>
      </c>
      <c r="D31" s="173"/>
      <c r="E31" s="173"/>
      <c r="F31" s="169" t="s">
        <v>414</v>
      </c>
      <c r="G31" s="169" t="s">
        <v>409</v>
      </c>
      <c r="H31" s="170"/>
      <c r="I31" s="170"/>
      <c r="J31" s="170"/>
      <c r="K31" s="170"/>
      <c r="L31" s="170"/>
      <c r="M31" s="170"/>
      <c r="N31" s="170"/>
      <c r="O31" s="170"/>
      <c r="P31" s="170"/>
      <c r="Q31" s="170"/>
      <c r="R31" s="170"/>
      <c r="S31" s="170"/>
      <c r="T31" s="170"/>
      <c r="U31" s="170"/>
      <c r="V31" s="170"/>
      <c r="W31" s="170"/>
      <c r="X31" s="170"/>
      <c r="Y31" s="170"/>
      <c r="Z31" s="180"/>
      <c r="AA31" s="180"/>
      <c r="AB31" s="180"/>
      <c r="AC31" s="18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226"/>
    </row>
    <row r="32" spans="1:55" s="174" customFormat="1" ht="35.25" customHeight="1" x14ac:dyDescent="0.2">
      <c r="A32" s="209" t="s">
        <v>492</v>
      </c>
      <c r="B32" s="173"/>
      <c r="C32" s="168"/>
      <c r="D32" s="173" t="s">
        <v>124</v>
      </c>
      <c r="E32" s="173"/>
      <c r="F32" s="169" t="s">
        <v>369</v>
      </c>
      <c r="G32" s="169"/>
      <c r="H32" s="170"/>
      <c r="I32" s="170"/>
      <c r="J32" s="170"/>
      <c r="K32" s="170"/>
      <c r="L32" s="170"/>
      <c r="M32" s="170"/>
      <c r="N32" s="170"/>
      <c r="O32" s="170"/>
      <c r="P32" s="170"/>
      <c r="Q32" s="170"/>
      <c r="R32" s="170"/>
      <c r="S32" s="170"/>
      <c r="T32" s="180"/>
      <c r="U32" s="170"/>
      <c r="V32" s="170"/>
      <c r="W32" s="170"/>
      <c r="X32" s="170"/>
      <c r="Y32" s="170"/>
      <c r="Z32" s="170"/>
      <c r="AA32" s="170"/>
      <c r="AB32" s="170"/>
      <c r="AC32" s="170"/>
      <c r="AD32" s="170"/>
      <c r="AE32" s="170"/>
      <c r="AF32" s="170"/>
      <c r="AG32" s="18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226"/>
    </row>
    <row r="33" spans="1:55" s="174" customFormat="1" ht="35.1" customHeight="1" x14ac:dyDescent="0.2">
      <c r="A33" s="185" t="s">
        <v>433</v>
      </c>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222"/>
    </row>
    <row r="34" spans="1:55" s="174" customFormat="1" ht="30" customHeight="1" x14ac:dyDescent="0.2">
      <c r="A34" s="227" t="s">
        <v>387</v>
      </c>
      <c r="B34" s="173"/>
      <c r="C34" s="173"/>
      <c r="D34" s="173" t="s">
        <v>124</v>
      </c>
      <c r="E34" s="173"/>
      <c r="F34" s="169" t="s">
        <v>369</v>
      </c>
      <c r="G34" s="169"/>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80"/>
      <c r="AW34" s="170"/>
      <c r="AX34" s="170"/>
      <c r="AY34" s="170"/>
      <c r="AZ34" s="170"/>
      <c r="BA34" s="170"/>
      <c r="BB34" s="170"/>
      <c r="BC34" s="226"/>
    </row>
    <row r="35" spans="1:55" s="174" customFormat="1" ht="30" customHeight="1" x14ac:dyDescent="0.2">
      <c r="A35" s="227" t="s">
        <v>388</v>
      </c>
      <c r="B35" s="173"/>
      <c r="C35" s="173"/>
      <c r="D35" s="173" t="s">
        <v>124</v>
      </c>
      <c r="E35" s="173"/>
      <c r="F35" s="169" t="s">
        <v>369</v>
      </c>
      <c r="G35" s="169"/>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80"/>
      <c r="AW35" s="170"/>
      <c r="AX35" s="170"/>
      <c r="AY35" s="170"/>
      <c r="AZ35" s="170"/>
      <c r="BA35" s="170"/>
      <c r="BB35" s="170"/>
      <c r="BC35" s="226"/>
    </row>
    <row r="36" spans="1:55" s="174" customFormat="1" ht="30" customHeight="1" x14ac:dyDescent="0.2">
      <c r="A36" s="227" t="s">
        <v>45</v>
      </c>
      <c r="B36" s="173"/>
      <c r="C36" s="173"/>
      <c r="D36" s="173" t="s">
        <v>124</v>
      </c>
      <c r="E36" s="173"/>
      <c r="F36" s="169" t="s">
        <v>369</v>
      </c>
      <c r="G36" s="169"/>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80"/>
      <c r="AW36" s="170"/>
      <c r="AX36" s="170"/>
      <c r="AY36" s="170"/>
      <c r="AZ36" s="170"/>
      <c r="BA36" s="170"/>
      <c r="BB36" s="170"/>
      <c r="BC36" s="226"/>
    </row>
    <row r="37" spans="1:55" s="174" customFormat="1" ht="30" customHeight="1" x14ac:dyDescent="0.2">
      <c r="A37" s="227" t="s">
        <v>389</v>
      </c>
      <c r="B37" s="173"/>
      <c r="C37" s="173"/>
      <c r="D37" s="173" t="s">
        <v>124</v>
      </c>
      <c r="E37" s="173"/>
      <c r="F37" s="169" t="s">
        <v>369</v>
      </c>
      <c r="G37" s="169"/>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80"/>
      <c r="AW37" s="170"/>
      <c r="AX37" s="170"/>
      <c r="AY37" s="170"/>
      <c r="AZ37" s="170"/>
      <c r="BA37" s="170"/>
      <c r="BB37" s="170"/>
      <c r="BC37" s="226"/>
    </row>
    <row r="38" spans="1:55" s="174" customFormat="1" ht="30" customHeight="1" x14ac:dyDescent="0.2">
      <c r="A38" s="227" t="s">
        <v>390</v>
      </c>
      <c r="B38" s="173"/>
      <c r="C38" s="173"/>
      <c r="D38" s="173" t="s">
        <v>124</v>
      </c>
      <c r="E38" s="173"/>
      <c r="F38" s="169" t="s">
        <v>369</v>
      </c>
      <c r="G38" s="169"/>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80"/>
      <c r="AW38" s="170"/>
      <c r="AX38" s="170"/>
      <c r="AY38" s="170"/>
      <c r="AZ38" s="170"/>
      <c r="BA38" s="170"/>
      <c r="BB38" s="170"/>
      <c r="BC38" s="226"/>
    </row>
    <row r="39" spans="1:55" s="174" customFormat="1" ht="30" customHeight="1" x14ac:dyDescent="0.2">
      <c r="A39" s="227" t="s">
        <v>391</v>
      </c>
      <c r="B39" s="173"/>
      <c r="C39" s="173"/>
      <c r="D39" s="173" t="s">
        <v>124</v>
      </c>
      <c r="E39" s="173"/>
      <c r="F39" s="169" t="s">
        <v>369</v>
      </c>
      <c r="G39" s="169"/>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80"/>
      <c r="AS39" s="170"/>
      <c r="AT39" s="170"/>
      <c r="AU39" s="170"/>
      <c r="AV39" s="170"/>
      <c r="AW39" s="170"/>
      <c r="AX39" s="170"/>
      <c r="AY39" s="170"/>
      <c r="AZ39" s="170"/>
      <c r="BA39" s="170"/>
      <c r="BB39" s="170"/>
      <c r="BC39" s="226"/>
    </row>
    <row r="40" spans="1:55" s="174" customFormat="1" ht="30" customHeight="1" x14ac:dyDescent="0.2">
      <c r="A40" s="227" t="s">
        <v>392</v>
      </c>
      <c r="B40" s="173"/>
      <c r="C40" s="173" t="s">
        <v>124</v>
      </c>
      <c r="D40" s="173"/>
      <c r="E40" s="173"/>
      <c r="F40" s="169" t="s">
        <v>409</v>
      </c>
      <c r="G40" s="169" t="s">
        <v>414</v>
      </c>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80"/>
      <c r="AW40" s="170"/>
      <c r="AX40" s="170"/>
      <c r="AY40" s="170"/>
      <c r="AZ40" s="170"/>
      <c r="BA40" s="170"/>
      <c r="BB40" s="170"/>
      <c r="BC40" s="226"/>
    </row>
    <row r="41" spans="1:55" s="174" customFormat="1" ht="30" customHeight="1" x14ac:dyDescent="0.2">
      <c r="A41" s="227" t="s">
        <v>345</v>
      </c>
      <c r="B41" s="173"/>
      <c r="C41" s="173" t="s">
        <v>124</v>
      </c>
      <c r="D41" s="173"/>
      <c r="E41" s="173"/>
      <c r="F41" s="169" t="s">
        <v>414</v>
      </c>
      <c r="G41" s="169" t="s">
        <v>409</v>
      </c>
      <c r="H41" s="170"/>
      <c r="I41" s="170"/>
      <c r="J41" s="170"/>
      <c r="K41" s="170"/>
      <c r="L41" s="170"/>
      <c r="M41" s="170"/>
      <c r="N41" s="170"/>
      <c r="O41" s="170"/>
      <c r="P41" s="18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226"/>
    </row>
    <row r="42" spans="1:55" s="174" customFormat="1" ht="30" customHeight="1" x14ac:dyDescent="0.2">
      <c r="A42" s="227" t="s">
        <v>417</v>
      </c>
      <c r="B42" s="173"/>
      <c r="C42" s="173" t="s">
        <v>124</v>
      </c>
      <c r="D42" s="173"/>
      <c r="E42" s="173"/>
      <c r="F42" s="169" t="s">
        <v>414</v>
      </c>
      <c r="G42" s="169" t="s">
        <v>409</v>
      </c>
      <c r="H42" s="170"/>
      <c r="I42" s="170"/>
      <c r="J42" s="170"/>
      <c r="K42" s="170"/>
      <c r="L42" s="170"/>
      <c r="M42" s="170"/>
      <c r="N42" s="170"/>
      <c r="O42" s="170"/>
      <c r="P42" s="18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226"/>
    </row>
    <row r="43" spans="1:55" s="174" customFormat="1" ht="30" customHeight="1" x14ac:dyDescent="0.2">
      <c r="A43" s="227" t="s">
        <v>418</v>
      </c>
      <c r="B43" s="173"/>
      <c r="C43" s="173" t="s">
        <v>124</v>
      </c>
      <c r="D43" s="173"/>
      <c r="E43" s="173"/>
      <c r="F43" s="169" t="s">
        <v>414</v>
      </c>
      <c r="G43" s="169" t="s">
        <v>409</v>
      </c>
      <c r="H43" s="170"/>
      <c r="I43" s="170"/>
      <c r="J43" s="170"/>
      <c r="K43" s="170"/>
      <c r="L43" s="170"/>
      <c r="M43" s="170"/>
      <c r="N43" s="170"/>
      <c r="O43" s="170"/>
      <c r="P43" s="18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226"/>
    </row>
    <row r="44" spans="1:55" s="174" customFormat="1" ht="30" customHeight="1" x14ac:dyDescent="0.2">
      <c r="A44" s="227" t="s">
        <v>419</v>
      </c>
      <c r="B44" s="173"/>
      <c r="C44" s="173" t="s">
        <v>124</v>
      </c>
      <c r="D44" s="173"/>
      <c r="E44" s="173"/>
      <c r="F44" s="169" t="s">
        <v>414</v>
      </c>
      <c r="G44" s="169" t="s">
        <v>409</v>
      </c>
      <c r="H44" s="170"/>
      <c r="I44" s="170"/>
      <c r="J44" s="170"/>
      <c r="K44" s="170"/>
      <c r="L44" s="170"/>
      <c r="M44" s="170"/>
      <c r="N44" s="170"/>
      <c r="O44" s="170"/>
      <c r="P44" s="18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226"/>
    </row>
    <row r="45" spans="1:55" s="174" customFormat="1" ht="30" customHeight="1" x14ac:dyDescent="0.2">
      <c r="A45" s="227" t="s">
        <v>346</v>
      </c>
      <c r="B45" s="173"/>
      <c r="C45" s="173" t="s">
        <v>124</v>
      </c>
      <c r="D45" s="173"/>
      <c r="E45" s="173"/>
      <c r="F45" s="169" t="s">
        <v>409</v>
      </c>
      <c r="G45" s="169" t="s">
        <v>414</v>
      </c>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80"/>
      <c r="AR45" s="170"/>
      <c r="AS45" s="170"/>
      <c r="AT45" s="170"/>
      <c r="AU45" s="170"/>
      <c r="AV45" s="170"/>
      <c r="AW45" s="170"/>
      <c r="AX45" s="170"/>
      <c r="AY45" s="170"/>
      <c r="AZ45" s="170"/>
      <c r="BA45" s="170"/>
      <c r="BB45" s="170"/>
      <c r="BC45" s="226"/>
    </row>
    <row r="46" spans="1:55" s="174" customFormat="1" ht="30" customHeight="1" x14ac:dyDescent="0.2">
      <c r="A46" s="227" t="s">
        <v>393</v>
      </c>
      <c r="B46" s="173"/>
      <c r="C46" s="173" t="s">
        <v>124</v>
      </c>
      <c r="D46" s="173"/>
      <c r="E46" s="173"/>
      <c r="F46" s="169" t="s">
        <v>409</v>
      </c>
      <c r="G46" s="169"/>
      <c r="H46" s="170"/>
      <c r="I46" s="170"/>
      <c r="J46" s="170"/>
      <c r="K46" s="170"/>
      <c r="L46" s="170"/>
      <c r="M46" s="170"/>
      <c r="N46" s="170"/>
      <c r="O46" s="170"/>
      <c r="P46" s="170"/>
      <c r="Q46" s="170"/>
      <c r="R46" s="170"/>
      <c r="S46" s="170"/>
      <c r="T46" s="170"/>
      <c r="U46" s="170"/>
      <c r="V46" s="170"/>
      <c r="W46" s="170"/>
      <c r="X46" s="170"/>
      <c r="Y46" s="170"/>
      <c r="Z46" s="170"/>
      <c r="AA46" s="170"/>
      <c r="AB46" s="170"/>
      <c r="AC46" s="170"/>
      <c r="AD46" s="18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226"/>
    </row>
    <row r="47" spans="1:55" s="174" customFormat="1" ht="30" customHeight="1" x14ac:dyDescent="0.2">
      <c r="A47" s="227" t="s">
        <v>348</v>
      </c>
      <c r="B47" s="173"/>
      <c r="C47" s="173" t="s">
        <v>124</v>
      </c>
      <c r="D47" s="173"/>
      <c r="E47" s="173"/>
      <c r="F47" s="169" t="s">
        <v>409</v>
      </c>
      <c r="G47" s="169"/>
      <c r="H47" s="170"/>
      <c r="I47" s="170"/>
      <c r="J47" s="170"/>
      <c r="K47" s="170"/>
      <c r="L47" s="170"/>
      <c r="M47" s="170"/>
      <c r="N47" s="170"/>
      <c r="O47" s="170"/>
      <c r="P47" s="170"/>
      <c r="Q47" s="170"/>
      <c r="R47" s="170"/>
      <c r="S47" s="170"/>
      <c r="T47" s="170"/>
      <c r="U47" s="170"/>
      <c r="V47" s="170"/>
      <c r="W47" s="170"/>
      <c r="X47" s="170"/>
      <c r="Y47" s="170"/>
      <c r="Z47" s="18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226"/>
    </row>
    <row r="48" spans="1:55" s="174" customFormat="1" ht="30" customHeight="1" x14ac:dyDescent="0.2">
      <c r="A48" s="227" t="s">
        <v>344</v>
      </c>
      <c r="B48" s="173"/>
      <c r="C48" s="173" t="s">
        <v>124</v>
      </c>
      <c r="D48" s="173"/>
      <c r="E48" s="173"/>
      <c r="F48" s="169" t="s">
        <v>414</v>
      </c>
      <c r="G48" s="169" t="s">
        <v>409</v>
      </c>
      <c r="H48" s="170"/>
      <c r="I48" s="170"/>
      <c r="J48" s="170"/>
      <c r="K48" s="170"/>
      <c r="L48" s="170"/>
      <c r="M48" s="170"/>
      <c r="N48" s="170"/>
      <c r="O48" s="170"/>
      <c r="P48" s="170"/>
      <c r="Q48" s="170"/>
      <c r="R48" s="170"/>
      <c r="S48" s="170"/>
      <c r="T48" s="170"/>
      <c r="U48" s="170"/>
      <c r="V48" s="170"/>
      <c r="W48" s="170"/>
      <c r="X48" s="170"/>
      <c r="Y48" s="170"/>
      <c r="Z48" s="18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226"/>
    </row>
    <row r="49" spans="1:55" s="174" customFormat="1" ht="30" customHeight="1" x14ac:dyDescent="0.2">
      <c r="A49" s="228" t="s">
        <v>343</v>
      </c>
      <c r="B49" s="173"/>
      <c r="C49" s="173" t="s">
        <v>124</v>
      </c>
      <c r="D49" s="173"/>
      <c r="E49" s="173"/>
      <c r="F49" s="169" t="s">
        <v>409</v>
      </c>
      <c r="G49" s="169" t="s">
        <v>414</v>
      </c>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80"/>
      <c r="AJ49" s="170"/>
      <c r="AK49" s="170"/>
      <c r="AL49" s="170"/>
      <c r="AM49" s="170"/>
      <c r="AN49" s="170"/>
      <c r="AO49" s="170"/>
      <c r="AP49" s="170"/>
      <c r="AQ49" s="170"/>
      <c r="AR49" s="170"/>
      <c r="AS49" s="170"/>
      <c r="AT49" s="170"/>
      <c r="AU49" s="170"/>
      <c r="AV49" s="170"/>
      <c r="AW49" s="170"/>
      <c r="AX49" s="170"/>
      <c r="AY49" s="170"/>
      <c r="AZ49" s="170"/>
      <c r="BA49" s="170"/>
      <c r="BB49" s="170"/>
      <c r="BC49" s="226"/>
    </row>
    <row r="50" spans="1:55" s="174" customFormat="1" ht="30" customHeight="1" x14ac:dyDescent="0.2">
      <c r="A50" s="227" t="s">
        <v>354</v>
      </c>
      <c r="B50" s="173"/>
      <c r="C50" s="173"/>
      <c r="D50" s="173" t="s">
        <v>124</v>
      </c>
      <c r="E50" s="173"/>
      <c r="F50" s="169" t="s">
        <v>412</v>
      </c>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80"/>
      <c r="AG50" s="170"/>
      <c r="AH50" s="170"/>
      <c r="AI50" s="170"/>
      <c r="AJ50" s="170"/>
      <c r="AK50" s="170"/>
      <c r="AL50" s="170"/>
      <c r="AM50" s="170"/>
      <c r="AN50" s="170"/>
      <c r="AO50" s="170"/>
      <c r="AP50" s="170"/>
      <c r="AQ50" s="170"/>
      <c r="AR50" s="170"/>
      <c r="AS50" s="170"/>
      <c r="AT50" s="170"/>
      <c r="AU50" s="170"/>
      <c r="AV50" s="170"/>
      <c r="AW50" s="170"/>
      <c r="AX50" s="170"/>
      <c r="AY50" s="170"/>
      <c r="AZ50" s="170"/>
      <c r="BA50" s="170"/>
      <c r="BB50" s="170"/>
      <c r="BC50" s="226"/>
    </row>
    <row r="51" spans="1:55" s="174" customFormat="1" ht="30" customHeight="1" x14ac:dyDescent="0.2">
      <c r="A51" s="227" t="s">
        <v>394</v>
      </c>
      <c r="B51" s="173" t="s">
        <v>124</v>
      </c>
      <c r="C51" s="173"/>
      <c r="D51" s="173"/>
      <c r="E51" s="173"/>
      <c r="F51" s="169" t="s">
        <v>415</v>
      </c>
      <c r="G51" s="169" t="s">
        <v>369</v>
      </c>
      <c r="H51" s="170"/>
      <c r="I51" s="170"/>
      <c r="J51" s="170"/>
      <c r="K51" s="170"/>
      <c r="L51" s="170"/>
      <c r="M51" s="170"/>
      <c r="N51" s="170"/>
      <c r="O51" s="170"/>
      <c r="P51" s="170"/>
      <c r="Q51" s="170"/>
      <c r="R51" s="170"/>
      <c r="S51" s="170"/>
      <c r="T51" s="18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c r="AR51" s="170"/>
      <c r="AS51" s="170"/>
      <c r="AT51" s="170"/>
      <c r="AU51" s="170"/>
      <c r="AV51" s="170"/>
      <c r="AW51" s="170"/>
      <c r="AX51" s="170"/>
      <c r="AY51" s="170"/>
      <c r="AZ51" s="170"/>
      <c r="BA51" s="170"/>
      <c r="BB51" s="170"/>
      <c r="BC51" s="226"/>
    </row>
    <row r="52" spans="1:55" s="174" customFormat="1" ht="30" customHeight="1" x14ac:dyDescent="0.2">
      <c r="A52" s="227" t="s">
        <v>355</v>
      </c>
      <c r="B52" s="173"/>
      <c r="C52" s="173"/>
      <c r="D52" s="173" t="s">
        <v>124</v>
      </c>
      <c r="E52" s="173"/>
      <c r="F52" s="169" t="s">
        <v>415</v>
      </c>
      <c r="G52" s="169"/>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c r="AR52" s="170"/>
      <c r="AS52" s="170"/>
      <c r="AT52" s="170"/>
      <c r="AU52" s="170"/>
      <c r="AV52" s="170"/>
      <c r="AW52" s="170"/>
      <c r="AX52" s="170"/>
      <c r="AY52" s="170"/>
      <c r="AZ52" s="170"/>
      <c r="BA52" s="170"/>
      <c r="BB52" s="180"/>
      <c r="BC52" s="226"/>
    </row>
    <row r="53" spans="1:55" s="174" customFormat="1" ht="30" customHeight="1" x14ac:dyDescent="0.2">
      <c r="A53" s="227" t="s">
        <v>395</v>
      </c>
      <c r="B53" s="173"/>
      <c r="C53" s="173"/>
      <c r="D53" s="173" t="s">
        <v>124</v>
      </c>
      <c r="E53" s="173"/>
      <c r="F53" s="169" t="s">
        <v>415</v>
      </c>
      <c r="G53" s="169"/>
      <c r="H53" s="170"/>
      <c r="I53" s="170"/>
      <c r="J53" s="18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226"/>
    </row>
    <row r="54" spans="1:55" s="174" customFormat="1" ht="55.5" customHeight="1" x14ac:dyDescent="0.2">
      <c r="A54" s="228" t="s">
        <v>396</v>
      </c>
      <c r="B54" s="173"/>
      <c r="C54" s="173"/>
      <c r="D54" s="173"/>
      <c r="E54" s="173" t="s">
        <v>124</v>
      </c>
      <c r="F54" s="169" t="s">
        <v>414</v>
      </c>
      <c r="G54" s="170" t="s">
        <v>410</v>
      </c>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0"/>
      <c r="AO54" s="170"/>
      <c r="AP54" s="170"/>
      <c r="AQ54" s="170"/>
      <c r="AR54" s="170"/>
      <c r="AS54" s="170"/>
      <c r="AT54" s="170"/>
      <c r="AU54" s="170"/>
      <c r="AV54" s="170"/>
      <c r="AW54" s="170"/>
      <c r="AX54" s="170"/>
      <c r="AY54" s="170"/>
      <c r="AZ54" s="180"/>
      <c r="BA54" s="170"/>
      <c r="BB54" s="170"/>
      <c r="BC54" s="226"/>
    </row>
    <row r="55" spans="1:55" s="174" customFormat="1" ht="47.25" customHeight="1" x14ac:dyDescent="0.2">
      <c r="A55" s="227" t="s">
        <v>397</v>
      </c>
      <c r="B55" s="173"/>
      <c r="C55" s="173"/>
      <c r="D55" s="173"/>
      <c r="E55" s="173"/>
      <c r="F55" s="169" t="s">
        <v>408</v>
      </c>
      <c r="G55" s="169"/>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80"/>
      <c r="AJ55" s="170"/>
      <c r="AK55" s="170"/>
      <c r="AL55" s="170"/>
      <c r="AM55" s="170"/>
      <c r="AN55" s="170"/>
      <c r="AO55" s="170"/>
      <c r="AP55" s="170"/>
      <c r="AQ55" s="170"/>
      <c r="AR55" s="170"/>
      <c r="AS55" s="170"/>
      <c r="AT55" s="170"/>
      <c r="AU55" s="170"/>
      <c r="AV55" s="170"/>
      <c r="AW55" s="170"/>
      <c r="AX55" s="170"/>
      <c r="AY55" s="170"/>
      <c r="AZ55" s="170"/>
      <c r="BA55" s="170"/>
      <c r="BB55" s="170"/>
      <c r="BC55" s="226"/>
    </row>
    <row r="56" spans="1:55" ht="62.25" customHeight="1" x14ac:dyDescent="0.25">
      <c r="A56" s="227" t="s">
        <v>398</v>
      </c>
      <c r="B56" s="173"/>
      <c r="C56" s="173"/>
      <c r="D56" s="173"/>
      <c r="E56" s="173"/>
      <c r="F56" s="170" t="s">
        <v>413</v>
      </c>
      <c r="G56" s="169"/>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0"/>
      <c r="AL56" s="170"/>
      <c r="AM56" s="170"/>
      <c r="AN56" s="170"/>
      <c r="AO56" s="170"/>
      <c r="AP56" s="170"/>
      <c r="AQ56" s="170"/>
      <c r="AR56" s="170"/>
      <c r="AS56" s="170"/>
      <c r="AT56" s="170"/>
      <c r="AU56" s="170"/>
      <c r="AV56" s="170"/>
      <c r="AW56" s="170"/>
      <c r="AX56" s="170"/>
      <c r="AY56" s="170"/>
      <c r="AZ56" s="180"/>
      <c r="BA56" s="170"/>
      <c r="BB56" s="170"/>
      <c r="BC56" s="226"/>
    </row>
    <row r="57" spans="1:55" ht="30" customHeight="1" x14ac:dyDescent="0.25">
      <c r="A57" s="227" t="s">
        <v>399</v>
      </c>
      <c r="B57" s="173"/>
      <c r="C57" s="173"/>
      <c r="D57" s="173" t="s">
        <v>124</v>
      </c>
      <c r="E57" s="173"/>
      <c r="F57" s="169" t="s">
        <v>415</v>
      </c>
      <c r="G57" s="169" t="s">
        <v>369</v>
      </c>
      <c r="H57" s="170"/>
      <c r="I57" s="170"/>
      <c r="J57" s="170"/>
      <c r="K57" s="170"/>
      <c r="L57" s="170"/>
      <c r="M57" s="170"/>
      <c r="N57" s="170"/>
      <c r="O57" s="170"/>
      <c r="P57" s="170"/>
      <c r="Q57" s="170"/>
      <c r="R57" s="170"/>
      <c r="S57" s="170"/>
      <c r="T57" s="170"/>
      <c r="U57" s="170"/>
      <c r="V57" s="170"/>
      <c r="W57" s="170"/>
      <c r="X57" s="170"/>
      <c r="Y57" s="180"/>
      <c r="Z57" s="170"/>
      <c r="AA57" s="170"/>
      <c r="AB57" s="170"/>
      <c r="AC57" s="170"/>
      <c r="AD57" s="170"/>
      <c r="AE57" s="170"/>
      <c r="AF57" s="170"/>
      <c r="AG57" s="170"/>
      <c r="AH57" s="170"/>
      <c r="AI57" s="170"/>
      <c r="AJ57" s="170"/>
      <c r="AK57" s="170"/>
      <c r="AL57" s="170"/>
      <c r="AM57" s="170"/>
      <c r="AN57" s="170"/>
      <c r="AO57" s="170"/>
      <c r="AP57" s="170"/>
      <c r="AQ57" s="170"/>
      <c r="AR57" s="170"/>
      <c r="AS57" s="170"/>
      <c r="AT57" s="170"/>
      <c r="AU57" s="170"/>
      <c r="AV57" s="170"/>
      <c r="AW57" s="170"/>
      <c r="AX57" s="170"/>
      <c r="AY57" s="170"/>
      <c r="AZ57" s="170"/>
      <c r="BA57" s="170"/>
      <c r="BB57" s="170"/>
      <c r="BC57" s="226"/>
    </row>
    <row r="58" spans="1:55" s="164" customFormat="1" ht="30" customHeight="1" x14ac:dyDescent="0.2">
      <c r="A58" s="227" t="s">
        <v>400</v>
      </c>
      <c r="B58" s="173"/>
      <c r="C58" s="173"/>
      <c r="D58" s="173" t="s">
        <v>124</v>
      </c>
      <c r="E58" s="173"/>
      <c r="F58" s="169" t="s">
        <v>415</v>
      </c>
      <c r="G58" s="169" t="s">
        <v>369</v>
      </c>
      <c r="H58" s="170"/>
      <c r="I58" s="170"/>
      <c r="J58" s="170"/>
      <c r="K58" s="170"/>
      <c r="L58" s="170"/>
      <c r="M58" s="170"/>
      <c r="N58" s="170"/>
      <c r="O58" s="170"/>
      <c r="P58" s="170"/>
      <c r="Q58" s="170"/>
      <c r="R58" s="170"/>
      <c r="S58" s="170"/>
      <c r="T58" s="170"/>
      <c r="U58" s="170"/>
      <c r="V58" s="170"/>
      <c r="W58" s="170"/>
      <c r="X58" s="170"/>
      <c r="Y58" s="18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0"/>
      <c r="AY58" s="170"/>
      <c r="AZ58" s="170"/>
      <c r="BA58" s="170"/>
      <c r="BB58" s="170"/>
      <c r="BC58" s="226"/>
    </row>
    <row r="59" spans="1:55" s="164" customFormat="1" ht="30" customHeight="1" x14ac:dyDescent="0.2">
      <c r="A59" s="227" t="s">
        <v>401</v>
      </c>
      <c r="B59" s="173"/>
      <c r="C59" s="173"/>
      <c r="D59" s="173"/>
      <c r="E59" s="173"/>
      <c r="F59" s="170" t="s">
        <v>369</v>
      </c>
      <c r="G59" s="169"/>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80"/>
      <c r="AG59" s="170"/>
      <c r="AH59" s="170"/>
      <c r="AI59" s="170"/>
      <c r="AJ59" s="170"/>
      <c r="AK59" s="170"/>
      <c r="AL59" s="170"/>
      <c r="AM59" s="170"/>
      <c r="AN59" s="170"/>
      <c r="AO59" s="170"/>
      <c r="AP59" s="170"/>
      <c r="AQ59" s="170"/>
      <c r="AR59" s="170"/>
      <c r="AS59" s="170"/>
      <c r="AT59" s="170"/>
      <c r="AU59" s="170"/>
      <c r="AV59" s="170"/>
      <c r="AW59" s="170"/>
      <c r="AX59" s="170"/>
      <c r="AY59" s="170"/>
      <c r="AZ59" s="170"/>
      <c r="BA59" s="170"/>
      <c r="BB59" s="170"/>
      <c r="BC59" s="226"/>
    </row>
    <row r="60" spans="1:55" s="164" customFormat="1" ht="30" customHeight="1" x14ac:dyDescent="0.2">
      <c r="A60" s="227" t="s">
        <v>402</v>
      </c>
      <c r="B60" s="173"/>
      <c r="C60" s="173"/>
      <c r="D60" s="173"/>
      <c r="E60" s="173"/>
      <c r="F60" s="170" t="s">
        <v>369</v>
      </c>
      <c r="G60" s="169"/>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c r="AN60" s="170"/>
      <c r="AO60" s="170"/>
      <c r="AP60" s="170"/>
      <c r="AQ60" s="170"/>
      <c r="AR60" s="170"/>
      <c r="AS60" s="170"/>
      <c r="AT60" s="170"/>
      <c r="AU60" s="170"/>
      <c r="AV60" s="170"/>
      <c r="AW60" s="170"/>
      <c r="AX60" s="170"/>
      <c r="AY60" s="170"/>
      <c r="AZ60" s="180"/>
      <c r="BA60" s="170"/>
      <c r="BB60" s="170"/>
      <c r="BC60" s="226"/>
    </row>
    <row r="61" spans="1:55" s="164" customFormat="1" ht="45" customHeight="1" x14ac:dyDescent="0.2">
      <c r="A61" s="249" t="s">
        <v>499</v>
      </c>
      <c r="B61" s="210"/>
      <c r="C61" s="210"/>
      <c r="D61" s="210"/>
      <c r="E61" s="210"/>
      <c r="F61" s="211"/>
      <c r="G61" s="250"/>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1"/>
      <c r="AK61" s="211"/>
      <c r="AL61" s="211"/>
      <c r="AM61" s="211"/>
      <c r="AN61" s="211"/>
      <c r="AO61" s="211"/>
      <c r="AP61" s="211"/>
      <c r="AQ61" s="211"/>
      <c r="AR61" s="211"/>
      <c r="AS61" s="211"/>
      <c r="AT61" s="211"/>
      <c r="AU61" s="211"/>
      <c r="AV61" s="211"/>
      <c r="AW61" s="211"/>
      <c r="AX61" s="211"/>
      <c r="AY61" s="211"/>
      <c r="AZ61" s="211"/>
      <c r="BA61" s="211"/>
      <c r="BB61" s="211"/>
      <c r="BC61" s="235"/>
    </row>
    <row r="62" spans="1:55" s="164" customFormat="1" ht="30" customHeight="1" x14ac:dyDescent="0.2">
      <c r="A62" s="227" t="s">
        <v>500</v>
      </c>
      <c r="B62" s="173"/>
      <c r="C62" s="173"/>
      <c r="D62" s="173"/>
      <c r="E62" s="173"/>
      <c r="F62" s="169" t="s">
        <v>415</v>
      </c>
      <c r="G62" s="169" t="s">
        <v>369</v>
      </c>
      <c r="H62" s="170"/>
      <c r="I62" s="170"/>
      <c r="J62" s="170"/>
      <c r="K62" s="170"/>
      <c r="L62" s="170"/>
      <c r="M62" s="170"/>
      <c r="N62" s="170"/>
      <c r="O62" s="170"/>
      <c r="P62" s="170"/>
      <c r="Q62" s="170"/>
      <c r="R62" s="170"/>
      <c r="S62" s="170"/>
      <c r="T62" s="170"/>
      <c r="U62" s="170"/>
      <c r="V62" s="170"/>
      <c r="W62" s="170"/>
      <c r="X62" s="170"/>
      <c r="Y62" s="18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0"/>
      <c r="AV62" s="170"/>
      <c r="AW62" s="170"/>
      <c r="AX62" s="170"/>
      <c r="AY62" s="170"/>
      <c r="AZ62" s="170"/>
      <c r="BA62" s="170"/>
      <c r="BB62" s="170"/>
      <c r="BC62" s="226"/>
    </row>
    <row r="63" spans="1:55" s="164" customFormat="1" ht="30" customHeight="1" x14ac:dyDescent="0.2">
      <c r="A63" s="227" t="s">
        <v>501</v>
      </c>
      <c r="B63" s="173"/>
      <c r="C63" s="173"/>
      <c r="D63" s="173"/>
      <c r="E63" s="173"/>
      <c r="F63" s="169" t="s">
        <v>415</v>
      </c>
      <c r="G63" s="169" t="s">
        <v>369</v>
      </c>
      <c r="H63" s="170"/>
      <c r="I63" s="170"/>
      <c r="J63" s="170"/>
      <c r="K63" s="170"/>
      <c r="L63" s="170"/>
      <c r="M63" s="170"/>
      <c r="N63" s="170"/>
      <c r="O63" s="170"/>
      <c r="P63" s="170"/>
      <c r="Q63" s="170"/>
      <c r="R63" s="170"/>
      <c r="S63" s="170"/>
      <c r="T63" s="170"/>
      <c r="U63" s="170"/>
      <c r="V63" s="170"/>
      <c r="W63" s="170"/>
      <c r="X63" s="170"/>
      <c r="Y63" s="180"/>
      <c r="Z63" s="170"/>
      <c r="AA63" s="170"/>
      <c r="AB63" s="170"/>
      <c r="AC63" s="170"/>
      <c r="AD63" s="170"/>
      <c r="AE63" s="170"/>
      <c r="AF63" s="170"/>
      <c r="AG63" s="170"/>
      <c r="AH63" s="170"/>
      <c r="AI63" s="170"/>
      <c r="AJ63" s="170"/>
      <c r="AK63" s="170"/>
      <c r="AL63" s="170"/>
      <c r="AM63" s="170"/>
      <c r="AN63" s="170"/>
      <c r="AO63" s="170"/>
      <c r="AP63" s="170"/>
      <c r="AQ63" s="170"/>
      <c r="AR63" s="170"/>
      <c r="AS63" s="170"/>
      <c r="AT63" s="170"/>
      <c r="AU63" s="170"/>
      <c r="AV63" s="170"/>
      <c r="AW63" s="170"/>
      <c r="AX63" s="170"/>
      <c r="AY63" s="170"/>
      <c r="AZ63" s="170"/>
      <c r="BA63" s="170"/>
      <c r="BB63" s="170"/>
      <c r="BC63" s="226"/>
    </row>
    <row r="64" spans="1:55" s="164" customFormat="1" ht="47.25" customHeight="1" x14ac:dyDescent="0.2">
      <c r="A64" s="227" t="s">
        <v>502</v>
      </c>
      <c r="B64" s="173"/>
      <c r="C64" s="173"/>
      <c r="D64" s="173"/>
      <c r="E64" s="173"/>
      <c r="F64" s="169" t="s">
        <v>409</v>
      </c>
      <c r="G64" s="169" t="s">
        <v>414</v>
      </c>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c r="AJ64" s="170"/>
      <c r="AK64" s="170"/>
      <c r="AL64" s="170"/>
      <c r="AM64" s="170"/>
      <c r="AN64" s="170"/>
      <c r="AO64" s="170"/>
      <c r="AP64" s="170"/>
      <c r="AQ64" s="180"/>
      <c r="AR64" s="170"/>
      <c r="AS64" s="170"/>
      <c r="AT64" s="170"/>
      <c r="AU64" s="170"/>
      <c r="AV64" s="170"/>
      <c r="AW64" s="170"/>
      <c r="AX64" s="170"/>
      <c r="AY64" s="170"/>
      <c r="AZ64" s="170"/>
      <c r="BA64" s="170"/>
      <c r="BB64" s="170"/>
      <c r="BC64" s="226"/>
    </row>
    <row r="65" spans="1:55" s="164" customFormat="1" ht="30" customHeight="1" x14ac:dyDescent="0.2">
      <c r="A65" s="227" t="s">
        <v>503</v>
      </c>
      <c r="B65" s="173"/>
      <c r="C65" s="173"/>
      <c r="D65" s="173"/>
      <c r="E65" s="173"/>
      <c r="F65" s="169" t="s">
        <v>409</v>
      </c>
      <c r="G65" s="169" t="s">
        <v>414</v>
      </c>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82"/>
      <c r="AN65" s="170"/>
      <c r="AO65" s="170"/>
      <c r="AP65" s="170"/>
      <c r="AQ65" s="170"/>
      <c r="AR65" s="170"/>
      <c r="AS65" s="170"/>
      <c r="AT65" s="170"/>
      <c r="AU65" s="170"/>
      <c r="AV65" s="170"/>
      <c r="AW65" s="170"/>
      <c r="AX65" s="170"/>
      <c r="AY65" s="170"/>
      <c r="AZ65" s="170"/>
      <c r="BA65" s="170"/>
      <c r="BB65" s="170"/>
      <c r="BC65" s="226"/>
    </row>
    <row r="66" spans="1:55" s="164" customFormat="1" ht="30" customHeight="1" x14ac:dyDescent="0.2">
      <c r="A66" s="187" t="s">
        <v>434</v>
      </c>
      <c r="B66" s="188"/>
      <c r="C66" s="188"/>
      <c r="D66" s="188"/>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8"/>
      <c r="AY66" s="188"/>
      <c r="AZ66" s="188"/>
      <c r="BA66" s="188"/>
      <c r="BB66" s="188"/>
      <c r="BC66" s="229"/>
    </row>
    <row r="67" spans="1:55" s="164" customFormat="1" ht="30" customHeight="1" x14ac:dyDescent="0.2">
      <c r="A67" s="227" t="s">
        <v>403</v>
      </c>
      <c r="B67" s="173"/>
      <c r="C67" s="173"/>
      <c r="D67" s="173"/>
      <c r="E67" s="173"/>
      <c r="F67" s="170" t="s">
        <v>408</v>
      </c>
      <c r="G67" s="170"/>
      <c r="H67" s="170"/>
      <c r="I67" s="170"/>
      <c r="J67" s="170"/>
      <c r="K67" s="170"/>
      <c r="L67" s="170"/>
      <c r="M67" s="170"/>
      <c r="N67" s="170"/>
      <c r="O67" s="180"/>
      <c r="P67" s="170"/>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0"/>
      <c r="AN67" s="170"/>
      <c r="AO67" s="170"/>
      <c r="AP67" s="170"/>
      <c r="AQ67" s="170"/>
      <c r="AR67" s="170"/>
      <c r="AS67" s="170"/>
      <c r="AT67" s="170"/>
      <c r="AU67" s="170"/>
      <c r="AV67" s="170"/>
      <c r="AW67" s="170"/>
      <c r="AX67" s="170"/>
      <c r="AY67" s="170"/>
      <c r="AZ67" s="170"/>
      <c r="BA67" s="170"/>
      <c r="BB67" s="170"/>
      <c r="BC67" s="226"/>
    </row>
    <row r="68" spans="1:55" s="164" customFormat="1" ht="62.25" customHeight="1" x14ac:dyDescent="0.2">
      <c r="A68" s="227" t="s">
        <v>420</v>
      </c>
      <c r="B68" s="173"/>
      <c r="C68" s="173"/>
      <c r="D68" s="173"/>
      <c r="E68" s="173"/>
      <c r="F68" s="170" t="s">
        <v>409</v>
      </c>
      <c r="G68" s="170" t="s">
        <v>410</v>
      </c>
      <c r="H68" s="170"/>
      <c r="I68" s="170"/>
      <c r="J68" s="170"/>
      <c r="K68" s="170"/>
      <c r="L68" s="180"/>
      <c r="M68" s="180"/>
      <c r="N68" s="180"/>
      <c r="O68" s="170"/>
      <c r="P68" s="170"/>
      <c r="Q68" s="170"/>
      <c r="R68" s="170"/>
      <c r="S68" s="170"/>
      <c r="T68" s="170"/>
      <c r="U68" s="170"/>
      <c r="V68" s="170"/>
      <c r="W68" s="170"/>
      <c r="X68" s="170"/>
      <c r="Y68" s="170"/>
      <c r="Z68" s="170"/>
      <c r="AA68" s="170"/>
      <c r="AB68" s="170"/>
      <c r="AC68" s="170"/>
      <c r="AD68" s="170"/>
      <c r="AE68" s="170"/>
      <c r="AF68" s="170"/>
      <c r="AG68" s="170"/>
      <c r="AH68" s="170"/>
      <c r="AI68" s="170"/>
      <c r="AJ68" s="170"/>
      <c r="AK68" s="170"/>
      <c r="AL68" s="170"/>
      <c r="AM68" s="170"/>
      <c r="AN68" s="170"/>
      <c r="AO68" s="170"/>
      <c r="AP68" s="170"/>
      <c r="AQ68" s="170"/>
      <c r="AR68" s="170"/>
      <c r="AS68" s="170"/>
      <c r="AT68" s="170"/>
      <c r="AU68" s="170"/>
      <c r="AV68" s="170"/>
      <c r="AW68" s="170"/>
      <c r="AX68" s="170"/>
      <c r="AY68" s="170"/>
      <c r="AZ68" s="170"/>
      <c r="BA68" s="170"/>
      <c r="BB68" s="170"/>
      <c r="BC68" s="226"/>
    </row>
    <row r="69" spans="1:55" s="164" customFormat="1" ht="30" customHeight="1" x14ac:dyDescent="0.2">
      <c r="A69" s="227" t="s">
        <v>421</v>
      </c>
      <c r="B69" s="173"/>
      <c r="C69" s="173"/>
      <c r="D69" s="173"/>
      <c r="E69" s="173"/>
      <c r="F69" s="170" t="s">
        <v>369</v>
      </c>
      <c r="G69" s="170"/>
      <c r="H69" s="170"/>
      <c r="I69" s="170"/>
      <c r="J69" s="170"/>
      <c r="K69" s="170"/>
      <c r="L69" s="170"/>
      <c r="M69" s="170"/>
      <c r="N69" s="180"/>
      <c r="O69" s="18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0"/>
      <c r="AP69" s="170"/>
      <c r="AQ69" s="170"/>
      <c r="AR69" s="170"/>
      <c r="AS69" s="170"/>
      <c r="AT69" s="170"/>
      <c r="AU69" s="170"/>
      <c r="AV69" s="170"/>
      <c r="AW69" s="170"/>
      <c r="AX69" s="170"/>
      <c r="AY69" s="170"/>
      <c r="AZ69" s="170"/>
      <c r="BA69" s="170"/>
      <c r="BB69" s="170"/>
      <c r="BC69" s="226"/>
    </row>
    <row r="70" spans="1:55" s="164" customFormat="1" ht="30" customHeight="1" x14ac:dyDescent="0.2">
      <c r="A70" s="227" t="s">
        <v>422</v>
      </c>
      <c r="B70" s="173"/>
      <c r="C70" s="173"/>
      <c r="D70" s="173"/>
      <c r="E70" s="173"/>
      <c r="F70" s="170" t="s">
        <v>408</v>
      </c>
      <c r="G70" s="170"/>
      <c r="H70" s="170"/>
      <c r="I70" s="170"/>
      <c r="J70" s="170"/>
      <c r="K70" s="170"/>
      <c r="L70" s="170"/>
      <c r="M70" s="170"/>
      <c r="N70" s="170"/>
      <c r="O70" s="170"/>
      <c r="P70" s="180"/>
      <c r="Q70" s="180"/>
      <c r="R70" s="170"/>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170"/>
      <c r="AU70" s="170"/>
      <c r="AV70" s="170"/>
      <c r="AW70" s="170"/>
      <c r="AX70" s="170"/>
      <c r="AY70" s="170"/>
      <c r="AZ70" s="170"/>
      <c r="BA70" s="170"/>
      <c r="BB70" s="170"/>
      <c r="BC70" s="226"/>
    </row>
    <row r="71" spans="1:55" s="164" customFormat="1" ht="47.25" customHeight="1" x14ac:dyDescent="0.2">
      <c r="A71" s="227" t="s">
        <v>423</v>
      </c>
      <c r="B71" s="173"/>
      <c r="C71" s="173"/>
      <c r="D71" s="173"/>
      <c r="E71" s="173"/>
      <c r="F71" s="170" t="s">
        <v>411</v>
      </c>
      <c r="G71" s="170"/>
      <c r="H71" s="170"/>
      <c r="I71" s="170"/>
      <c r="J71" s="170"/>
      <c r="K71" s="170"/>
      <c r="L71" s="170"/>
      <c r="M71" s="170"/>
      <c r="N71" s="170"/>
      <c r="O71" s="170"/>
      <c r="P71" s="180"/>
      <c r="Q71" s="170"/>
      <c r="R71" s="170"/>
      <c r="S71" s="170"/>
      <c r="T71" s="170"/>
      <c r="U71" s="170"/>
      <c r="V71" s="170"/>
      <c r="W71" s="170"/>
      <c r="X71" s="170"/>
      <c r="Y71" s="170"/>
      <c r="Z71" s="170"/>
      <c r="AA71" s="170"/>
      <c r="AB71" s="170"/>
      <c r="AC71" s="170"/>
      <c r="AD71" s="170"/>
      <c r="AE71" s="180"/>
      <c r="AF71" s="170"/>
      <c r="AG71" s="170"/>
      <c r="AH71" s="170"/>
      <c r="AI71" s="170"/>
      <c r="AJ71" s="170"/>
      <c r="AK71" s="170"/>
      <c r="AL71" s="170"/>
      <c r="AM71" s="170"/>
      <c r="AN71" s="170"/>
      <c r="AO71" s="170"/>
      <c r="AP71" s="170"/>
      <c r="AQ71" s="170"/>
      <c r="AR71" s="170"/>
      <c r="AS71" s="170"/>
      <c r="AT71" s="170"/>
      <c r="AU71" s="170"/>
      <c r="AV71" s="180"/>
      <c r="AW71" s="170"/>
      <c r="AX71" s="170"/>
      <c r="AY71" s="170"/>
      <c r="AZ71" s="170"/>
      <c r="BA71" s="170"/>
      <c r="BB71" s="170"/>
      <c r="BC71" s="226"/>
    </row>
    <row r="72" spans="1:55" s="164" customFormat="1" ht="48" customHeight="1" x14ac:dyDescent="0.2">
      <c r="A72" s="227" t="s">
        <v>431</v>
      </c>
      <c r="B72" s="173"/>
      <c r="C72" s="173"/>
      <c r="D72" s="173"/>
      <c r="E72" s="173"/>
      <c r="F72" s="170" t="s">
        <v>412</v>
      </c>
      <c r="G72" s="170"/>
      <c r="H72" s="170"/>
      <c r="I72" s="170"/>
      <c r="J72" s="170"/>
      <c r="K72" s="170"/>
      <c r="L72" s="170"/>
      <c r="M72" s="170"/>
      <c r="N72" s="170"/>
      <c r="O72" s="170"/>
      <c r="P72" s="170"/>
      <c r="Q72" s="170"/>
      <c r="R72" s="170"/>
      <c r="S72" s="170"/>
      <c r="T72" s="180"/>
      <c r="U72" s="170"/>
      <c r="V72" s="170"/>
      <c r="W72" s="170"/>
      <c r="X72" s="170"/>
      <c r="Y72" s="170"/>
      <c r="Z72" s="170"/>
      <c r="AA72" s="170"/>
      <c r="AB72" s="170"/>
      <c r="AC72" s="170"/>
      <c r="AD72" s="170"/>
      <c r="AE72" s="170"/>
      <c r="AF72" s="170"/>
      <c r="AG72" s="170"/>
      <c r="AH72" s="170"/>
      <c r="AI72" s="170"/>
      <c r="AJ72" s="180"/>
      <c r="AK72" s="170"/>
      <c r="AL72" s="170"/>
      <c r="AM72" s="170"/>
      <c r="AN72" s="170"/>
      <c r="AO72" s="170"/>
      <c r="AP72" s="170"/>
      <c r="AQ72" s="170"/>
      <c r="AR72" s="170"/>
      <c r="AS72" s="170"/>
      <c r="AT72" s="170"/>
      <c r="AU72" s="170"/>
      <c r="AV72" s="170"/>
      <c r="AW72" s="170"/>
      <c r="AX72" s="170"/>
      <c r="AY72" s="170"/>
      <c r="AZ72" s="170"/>
      <c r="BA72" s="180"/>
      <c r="BB72" s="170"/>
      <c r="BC72" s="226"/>
    </row>
    <row r="73" spans="1:55" s="164" customFormat="1" ht="30" customHeight="1" x14ac:dyDescent="0.2">
      <c r="A73" s="227" t="s">
        <v>404</v>
      </c>
      <c r="B73" s="173"/>
      <c r="C73" s="173"/>
      <c r="D73" s="173"/>
      <c r="E73" s="173"/>
      <c r="F73" s="170" t="s">
        <v>411</v>
      </c>
      <c r="G73" s="170"/>
      <c r="H73" s="170"/>
      <c r="I73" s="170"/>
      <c r="J73" s="170"/>
      <c r="K73" s="180"/>
      <c r="L73" s="170"/>
      <c r="M73" s="170"/>
      <c r="N73" s="170"/>
      <c r="O73" s="170"/>
      <c r="P73" s="170"/>
      <c r="Q73" s="170"/>
      <c r="R73" s="170"/>
      <c r="S73" s="170"/>
      <c r="T73" s="170"/>
      <c r="U73" s="170"/>
      <c r="V73" s="170"/>
      <c r="W73" s="170"/>
      <c r="X73" s="170"/>
      <c r="Y73" s="170"/>
      <c r="Z73" s="170"/>
      <c r="AA73" s="170"/>
      <c r="AB73" s="170"/>
      <c r="AC73" s="170"/>
      <c r="AD73" s="170"/>
      <c r="AE73" s="170"/>
      <c r="AF73" s="170"/>
      <c r="AG73" s="170"/>
      <c r="AH73" s="170"/>
      <c r="AI73" s="180"/>
      <c r="AJ73" s="170"/>
      <c r="AK73" s="170"/>
      <c r="AL73" s="170"/>
      <c r="AM73" s="170"/>
      <c r="AN73" s="170"/>
      <c r="AO73" s="170"/>
      <c r="AP73" s="170"/>
      <c r="AQ73" s="170"/>
      <c r="AR73" s="170"/>
      <c r="AS73" s="170"/>
      <c r="AT73" s="170"/>
      <c r="AU73" s="170"/>
      <c r="AV73" s="170"/>
      <c r="AW73" s="170"/>
      <c r="AX73" s="170"/>
      <c r="AY73" s="170"/>
      <c r="AZ73" s="170"/>
      <c r="BA73" s="170"/>
      <c r="BB73" s="170"/>
      <c r="BC73" s="226"/>
    </row>
    <row r="74" spans="1:55" s="164" customFormat="1" ht="48.75" customHeight="1" x14ac:dyDescent="0.2">
      <c r="A74" s="227" t="s">
        <v>424</v>
      </c>
      <c r="B74" s="173"/>
      <c r="C74" s="173"/>
      <c r="D74" s="173"/>
      <c r="E74" s="173"/>
      <c r="F74" s="170" t="s">
        <v>409</v>
      </c>
      <c r="G74" s="170"/>
      <c r="H74" s="170"/>
      <c r="I74" s="180"/>
      <c r="J74" s="170"/>
      <c r="K74" s="170"/>
      <c r="L74" s="170"/>
      <c r="M74" s="170"/>
      <c r="N74" s="170"/>
      <c r="O74" s="170"/>
      <c r="P74" s="170"/>
      <c r="Q74" s="170"/>
      <c r="R74" s="170"/>
      <c r="S74" s="170"/>
      <c r="T74" s="170"/>
      <c r="U74" s="170"/>
      <c r="V74" s="170"/>
      <c r="W74" s="170"/>
      <c r="X74" s="180"/>
      <c r="Y74" s="170"/>
      <c r="Z74" s="170"/>
      <c r="AA74" s="170"/>
      <c r="AB74" s="170"/>
      <c r="AC74" s="170"/>
      <c r="AD74" s="170"/>
      <c r="AE74" s="170"/>
      <c r="AF74" s="170"/>
      <c r="AG74" s="170"/>
      <c r="AH74" s="170"/>
      <c r="AI74" s="170"/>
      <c r="AJ74" s="170"/>
      <c r="AK74" s="170"/>
      <c r="AL74" s="170"/>
      <c r="AM74" s="170"/>
      <c r="AN74" s="180"/>
      <c r="AO74" s="170"/>
      <c r="AP74" s="170"/>
      <c r="AQ74" s="170"/>
      <c r="AR74" s="170"/>
      <c r="AS74" s="170"/>
      <c r="AT74" s="170"/>
      <c r="AU74" s="170"/>
      <c r="AV74" s="170"/>
      <c r="AW74" s="170"/>
      <c r="AX74" s="170"/>
      <c r="AY74" s="170"/>
      <c r="AZ74" s="170"/>
      <c r="BA74" s="170"/>
      <c r="BB74" s="170"/>
      <c r="BC74" s="226"/>
    </row>
    <row r="75" spans="1:55" s="164" customFormat="1" ht="47.25" customHeight="1" x14ac:dyDescent="0.2">
      <c r="A75" s="227" t="s">
        <v>425</v>
      </c>
      <c r="B75" s="173"/>
      <c r="C75" s="173"/>
      <c r="D75" s="173"/>
      <c r="E75" s="173"/>
      <c r="F75" s="170" t="s">
        <v>408</v>
      </c>
      <c r="G75" s="170"/>
      <c r="H75" s="170"/>
      <c r="I75" s="170"/>
      <c r="J75" s="170"/>
      <c r="K75" s="170"/>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0"/>
      <c r="AP75" s="170"/>
      <c r="AQ75" s="170"/>
      <c r="AR75" s="170"/>
      <c r="AS75" s="170"/>
      <c r="AT75" s="170"/>
      <c r="AU75" s="170"/>
      <c r="AV75" s="180"/>
      <c r="AW75" s="170"/>
      <c r="AX75" s="170"/>
      <c r="AY75" s="170"/>
      <c r="AZ75" s="170"/>
      <c r="BA75" s="170"/>
      <c r="BB75" s="170"/>
      <c r="BC75" s="226"/>
    </row>
    <row r="76" spans="1:55" s="164" customFormat="1" ht="30" customHeight="1" x14ac:dyDescent="0.2">
      <c r="A76" s="227" t="s">
        <v>426</v>
      </c>
      <c r="B76" s="173"/>
      <c r="C76" s="173"/>
      <c r="D76" s="173"/>
      <c r="E76" s="173"/>
      <c r="F76" s="170" t="s">
        <v>408</v>
      </c>
      <c r="G76" s="170"/>
      <c r="H76" s="170"/>
      <c r="I76" s="170"/>
      <c r="J76" s="170"/>
      <c r="K76" s="170"/>
      <c r="L76" s="170"/>
      <c r="M76" s="170"/>
      <c r="N76" s="170"/>
      <c r="O76" s="170"/>
      <c r="P76" s="170"/>
      <c r="Q76" s="170"/>
      <c r="R76" s="170"/>
      <c r="S76" s="170"/>
      <c r="T76" s="170"/>
      <c r="U76" s="170"/>
      <c r="V76" s="170"/>
      <c r="W76" s="170"/>
      <c r="X76" s="170"/>
      <c r="Y76" s="170"/>
      <c r="Z76" s="170"/>
      <c r="AA76" s="170"/>
      <c r="AB76" s="170"/>
      <c r="AC76" s="170"/>
      <c r="AD76" s="170"/>
      <c r="AE76" s="170"/>
      <c r="AF76" s="170"/>
      <c r="AG76" s="170"/>
      <c r="AH76" s="170"/>
      <c r="AI76" s="170"/>
      <c r="AJ76" s="170"/>
      <c r="AK76" s="170"/>
      <c r="AL76" s="170"/>
      <c r="AM76" s="170"/>
      <c r="AN76" s="180"/>
      <c r="AO76" s="170"/>
      <c r="AP76" s="170"/>
      <c r="AQ76" s="170"/>
      <c r="AR76" s="170"/>
      <c r="AS76" s="170"/>
      <c r="AT76" s="170"/>
      <c r="AU76" s="170"/>
      <c r="AV76" s="170"/>
      <c r="AW76" s="170"/>
      <c r="AX76" s="170"/>
      <c r="AY76" s="170"/>
      <c r="AZ76" s="170"/>
      <c r="BA76" s="170"/>
      <c r="BB76" s="170"/>
      <c r="BC76" s="226"/>
    </row>
    <row r="77" spans="1:55" s="164" customFormat="1" ht="63" customHeight="1" x14ac:dyDescent="0.2">
      <c r="A77" s="227" t="s">
        <v>427</v>
      </c>
      <c r="B77" s="173"/>
      <c r="C77" s="173"/>
      <c r="D77" s="173"/>
      <c r="E77" s="173"/>
      <c r="F77" s="170" t="s">
        <v>493</v>
      </c>
      <c r="G77" s="170"/>
      <c r="H77" s="170"/>
      <c r="I77" s="170"/>
      <c r="J77" s="170"/>
      <c r="K77" s="170"/>
      <c r="L77" s="170"/>
      <c r="M77" s="170"/>
      <c r="N77" s="170"/>
      <c r="O77" s="170"/>
      <c r="P77" s="180"/>
      <c r="Q77" s="170"/>
      <c r="R77" s="170"/>
      <c r="S77" s="170"/>
      <c r="T77" s="170"/>
      <c r="U77" s="170"/>
      <c r="V77" s="170"/>
      <c r="W77" s="170"/>
      <c r="X77" s="170"/>
      <c r="Y77" s="170"/>
      <c r="Z77" s="170"/>
      <c r="AA77" s="170"/>
      <c r="AB77" s="170"/>
      <c r="AC77" s="170"/>
      <c r="AD77" s="170"/>
      <c r="AE77" s="170"/>
      <c r="AF77" s="170"/>
      <c r="AG77" s="170"/>
      <c r="AH77" s="170"/>
      <c r="AI77" s="170"/>
      <c r="AJ77" s="170"/>
      <c r="AK77" s="180"/>
      <c r="AL77" s="170"/>
      <c r="AM77" s="170"/>
      <c r="AN77" s="170"/>
      <c r="AO77" s="170"/>
      <c r="AP77" s="170"/>
      <c r="AQ77" s="170"/>
      <c r="AR77" s="170"/>
      <c r="AS77" s="170"/>
      <c r="AT77" s="170"/>
      <c r="AU77" s="170"/>
      <c r="AV77" s="170"/>
      <c r="AW77" s="170"/>
      <c r="AX77" s="170"/>
      <c r="AY77" s="170"/>
      <c r="AZ77" s="170"/>
      <c r="BA77" s="180"/>
      <c r="BB77" s="170"/>
      <c r="BC77" s="226"/>
    </row>
    <row r="78" spans="1:55" s="164" customFormat="1" ht="49.5" customHeight="1" x14ac:dyDescent="0.2">
      <c r="A78" s="227" t="s">
        <v>405</v>
      </c>
      <c r="B78" s="173"/>
      <c r="C78" s="173"/>
      <c r="D78" s="173"/>
      <c r="E78" s="173"/>
      <c r="F78" s="170" t="s">
        <v>413</v>
      </c>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c r="AK78" s="170"/>
      <c r="AL78" s="170"/>
      <c r="AM78" s="170"/>
      <c r="AN78" s="170"/>
      <c r="AO78" s="170"/>
      <c r="AP78" s="170"/>
      <c r="AQ78" s="170"/>
      <c r="AR78" s="170"/>
      <c r="AS78" s="170"/>
      <c r="AT78" s="170"/>
      <c r="AU78" s="170"/>
      <c r="AV78" s="170"/>
      <c r="AW78" s="170"/>
      <c r="AX78" s="170"/>
      <c r="AY78" s="170"/>
      <c r="AZ78" s="180"/>
      <c r="BA78" s="180"/>
      <c r="BB78" s="170"/>
      <c r="BC78" s="226"/>
    </row>
    <row r="79" spans="1:55" s="164" customFormat="1" ht="47.25" customHeight="1" x14ac:dyDescent="0.2">
      <c r="A79" s="227" t="s">
        <v>406</v>
      </c>
      <c r="B79" s="173"/>
      <c r="C79" s="173"/>
      <c r="D79" s="173"/>
      <c r="E79" s="173"/>
      <c r="F79" s="170" t="s">
        <v>369</v>
      </c>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80"/>
      <c r="AG79" s="170"/>
      <c r="AH79" s="170"/>
      <c r="AI79" s="180"/>
      <c r="AJ79" s="170"/>
      <c r="AK79" s="170"/>
      <c r="AL79" s="170"/>
      <c r="AM79" s="170"/>
      <c r="AN79" s="170"/>
      <c r="AO79" s="170"/>
      <c r="AP79" s="170"/>
      <c r="AQ79" s="170"/>
      <c r="AR79" s="170"/>
      <c r="AS79" s="170"/>
      <c r="AT79" s="170"/>
      <c r="AU79" s="170"/>
      <c r="AV79" s="170"/>
      <c r="AW79" s="170"/>
      <c r="AX79" s="170"/>
      <c r="AY79" s="170"/>
      <c r="AZ79" s="170"/>
      <c r="BA79" s="170"/>
      <c r="BB79" s="170"/>
      <c r="BC79" s="226"/>
    </row>
    <row r="80" spans="1:55" s="164" customFormat="1" ht="41.25" customHeight="1" x14ac:dyDescent="0.2">
      <c r="A80" s="228" t="s">
        <v>407</v>
      </c>
      <c r="B80" s="173"/>
      <c r="C80" s="173"/>
      <c r="D80" s="173"/>
      <c r="E80" s="173"/>
      <c r="F80" s="170" t="s">
        <v>369</v>
      </c>
      <c r="G80" s="170" t="s">
        <v>411</v>
      </c>
      <c r="H80" s="170"/>
      <c r="I80" s="180"/>
      <c r="J80" s="180"/>
      <c r="K80" s="180"/>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70"/>
      <c r="AL80" s="170"/>
      <c r="AM80" s="170"/>
      <c r="AN80" s="170"/>
      <c r="AO80" s="170"/>
      <c r="AP80" s="170"/>
      <c r="AQ80" s="170"/>
      <c r="AR80" s="170"/>
      <c r="AS80" s="170"/>
      <c r="AT80" s="170"/>
      <c r="AU80" s="170"/>
      <c r="AV80" s="170"/>
      <c r="AW80" s="170"/>
      <c r="AX80" s="170"/>
      <c r="AY80" s="170"/>
      <c r="AZ80" s="170"/>
      <c r="BA80" s="170"/>
      <c r="BB80" s="170"/>
      <c r="BC80" s="226"/>
    </row>
    <row r="81" spans="1:55" s="164" customFormat="1" ht="35.1" customHeight="1" x14ac:dyDescent="0.2">
      <c r="A81" s="187" t="s">
        <v>487</v>
      </c>
      <c r="B81" s="189"/>
      <c r="C81" s="189"/>
      <c r="D81" s="189"/>
      <c r="E81" s="189"/>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c r="AM81" s="188"/>
      <c r="AN81" s="188"/>
      <c r="AO81" s="188"/>
      <c r="AP81" s="188"/>
      <c r="AQ81" s="188"/>
      <c r="AR81" s="188"/>
      <c r="AS81" s="188"/>
      <c r="AT81" s="188"/>
      <c r="AU81" s="188"/>
      <c r="AV81" s="188"/>
      <c r="AW81" s="188"/>
      <c r="AX81" s="188"/>
      <c r="AY81" s="188"/>
      <c r="AZ81" s="188"/>
      <c r="BA81" s="188"/>
      <c r="BB81" s="188"/>
      <c r="BC81" s="229"/>
    </row>
    <row r="82" spans="1:55" s="164" customFormat="1" ht="40.5" x14ac:dyDescent="0.2">
      <c r="A82" s="167" t="s">
        <v>428</v>
      </c>
      <c r="B82" s="173" t="s">
        <v>124</v>
      </c>
      <c r="C82" s="173" t="s">
        <v>124</v>
      </c>
      <c r="D82" s="173" t="s">
        <v>124</v>
      </c>
      <c r="E82" s="173" t="s">
        <v>124</v>
      </c>
      <c r="F82" s="170" t="s">
        <v>410</v>
      </c>
      <c r="G82" s="170"/>
      <c r="H82" s="180"/>
      <c r="I82" s="180"/>
      <c r="J82" s="180"/>
      <c r="K82" s="180"/>
      <c r="L82" s="180"/>
      <c r="M82" s="180"/>
      <c r="N82" s="180"/>
      <c r="O82" s="180"/>
      <c r="P82" s="180"/>
      <c r="Q82" s="180"/>
      <c r="R82" s="180"/>
      <c r="S82" s="180"/>
      <c r="T82" s="180"/>
      <c r="U82" s="180"/>
      <c r="V82" s="180"/>
      <c r="W82" s="180"/>
      <c r="X82" s="180"/>
      <c r="Y82" s="180"/>
      <c r="Z82" s="180"/>
      <c r="AA82" s="180"/>
      <c r="AB82" s="180"/>
      <c r="AC82" s="180"/>
      <c r="AD82" s="180"/>
      <c r="AE82" s="180"/>
      <c r="AF82" s="180"/>
      <c r="AG82" s="180"/>
      <c r="AH82" s="180"/>
      <c r="AI82" s="180"/>
      <c r="AJ82" s="180"/>
      <c r="AK82" s="180"/>
      <c r="AL82" s="180"/>
      <c r="AM82" s="180"/>
      <c r="AN82" s="180"/>
      <c r="AO82" s="180"/>
      <c r="AP82" s="180"/>
      <c r="AQ82" s="180"/>
      <c r="AR82" s="180"/>
      <c r="AS82" s="180"/>
      <c r="AT82" s="180"/>
      <c r="AU82" s="180"/>
      <c r="AV82" s="180"/>
      <c r="AW82" s="180"/>
      <c r="AX82" s="180"/>
      <c r="AY82" s="180"/>
      <c r="AZ82" s="180"/>
      <c r="BA82" s="180"/>
      <c r="BB82" s="180"/>
      <c r="BC82" s="225"/>
    </row>
    <row r="83" spans="1:55" s="164" customFormat="1" ht="27" x14ac:dyDescent="0.2">
      <c r="A83" s="167" t="s">
        <v>429</v>
      </c>
      <c r="B83" s="173" t="s">
        <v>124</v>
      </c>
      <c r="C83" s="173" t="s">
        <v>124</v>
      </c>
      <c r="D83" s="173" t="s">
        <v>124</v>
      </c>
      <c r="E83" s="173" t="s">
        <v>124</v>
      </c>
      <c r="F83" s="170" t="s">
        <v>409</v>
      </c>
      <c r="G83" s="170"/>
      <c r="H83" s="170"/>
      <c r="I83" s="170"/>
      <c r="J83" s="180"/>
      <c r="K83" s="180"/>
      <c r="L83" s="170"/>
      <c r="M83" s="170"/>
      <c r="N83" s="170"/>
      <c r="O83" s="170"/>
      <c r="P83" s="180"/>
      <c r="Q83" s="170"/>
      <c r="R83" s="170"/>
      <c r="S83" s="170"/>
      <c r="T83" s="170"/>
      <c r="U83" s="170"/>
      <c r="V83" s="170"/>
      <c r="W83" s="170"/>
      <c r="X83" s="180"/>
      <c r="Y83" s="170"/>
      <c r="Z83" s="170"/>
      <c r="AA83" s="170"/>
      <c r="AB83" s="170"/>
      <c r="AC83" s="170"/>
      <c r="AD83" s="170"/>
      <c r="AE83" s="170"/>
      <c r="AF83" s="180"/>
      <c r="AG83" s="170"/>
      <c r="AH83" s="170"/>
      <c r="AI83" s="170"/>
      <c r="AJ83" s="170"/>
      <c r="AK83" s="170"/>
      <c r="AL83" s="170"/>
      <c r="AM83" s="170"/>
      <c r="AN83" s="180"/>
      <c r="AO83" s="170"/>
      <c r="AP83" s="170"/>
      <c r="AQ83" s="170"/>
      <c r="AR83" s="170"/>
      <c r="AS83" s="170"/>
      <c r="AT83" s="170"/>
      <c r="AU83" s="170"/>
      <c r="AV83" s="180"/>
      <c r="AW83" s="170"/>
      <c r="AX83" s="170"/>
      <c r="AY83" s="170"/>
      <c r="AZ83" s="170"/>
      <c r="BA83" s="170"/>
      <c r="BB83" s="170"/>
      <c r="BC83" s="226"/>
    </row>
    <row r="84" spans="1:55" s="164" customFormat="1" ht="40.5" x14ac:dyDescent="0.2">
      <c r="A84" s="167" t="s">
        <v>435</v>
      </c>
      <c r="B84" s="173"/>
      <c r="C84" s="173"/>
      <c r="D84" s="173"/>
      <c r="E84" s="173" t="s">
        <v>124</v>
      </c>
      <c r="F84" s="170" t="s">
        <v>410</v>
      </c>
      <c r="G84" s="170"/>
      <c r="H84" s="180"/>
      <c r="I84" s="180"/>
      <c r="J84" s="180"/>
      <c r="K84" s="180"/>
      <c r="L84" s="170"/>
      <c r="M84" s="170"/>
      <c r="N84" s="170"/>
      <c r="O84" s="180"/>
      <c r="P84" s="170"/>
      <c r="Q84" s="170"/>
      <c r="R84" s="170"/>
      <c r="S84" s="180"/>
      <c r="T84" s="170"/>
      <c r="U84" s="170"/>
      <c r="V84" s="170"/>
      <c r="W84" s="180"/>
      <c r="X84" s="170"/>
      <c r="Y84" s="170"/>
      <c r="Z84" s="170"/>
      <c r="AA84" s="180"/>
      <c r="AB84" s="170"/>
      <c r="AC84" s="170"/>
      <c r="AD84" s="170"/>
      <c r="AE84" s="180"/>
      <c r="AF84" s="170"/>
      <c r="AG84" s="170"/>
      <c r="AH84" s="170"/>
      <c r="AI84" s="180"/>
      <c r="AJ84" s="170"/>
      <c r="AK84" s="170"/>
      <c r="AL84" s="170"/>
      <c r="AM84" s="180"/>
      <c r="AN84" s="170"/>
      <c r="AO84" s="170"/>
      <c r="AP84" s="170"/>
      <c r="AQ84" s="180"/>
      <c r="AR84" s="170"/>
      <c r="AS84" s="170"/>
      <c r="AT84" s="170"/>
      <c r="AU84" s="180"/>
      <c r="AV84" s="170"/>
      <c r="AW84" s="170"/>
      <c r="AX84" s="170"/>
      <c r="AY84" s="180"/>
      <c r="AZ84" s="170"/>
      <c r="BA84" s="170"/>
      <c r="BB84" s="170"/>
      <c r="BC84" s="225"/>
    </row>
    <row r="85" spans="1:55" s="164" customFormat="1" ht="125.25" customHeight="1" x14ac:dyDescent="0.2">
      <c r="A85" s="167" t="s">
        <v>430</v>
      </c>
      <c r="B85" s="173"/>
      <c r="C85" s="173"/>
      <c r="D85" s="173"/>
      <c r="E85" s="173" t="s">
        <v>124</v>
      </c>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c r="AM85" s="170"/>
      <c r="AN85" s="170"/>
      <c r="AO85" s="170"/>
      <c r="AP85" s="170"/>
      <c r="AQ85" s="170"/>
      <c r="AR85" s="170"/>
      <c r="AS85" s="170"/>
      <c r="AT85" s="170"/>
      <c r="AU85" s="170"/>
      <c r="AV85" s="170"/>
      <c r="AW85" s="170"/>
      <c r="AX85" s="170"/>
      <c r="AY85" s="170"/>
      <c r="AZ85" s="170"/>
      <c r="BA85" s="170"/>
      <c r="BB85" s="170"/>
      <c r="BC85" s="226"/>
    </row>
    <row r="86" spans="1:55" ht="41.1" customHeight="1" x14ac:dyDescent="0.25">
      <c r="A86" s="203" t="s">
        <v>436</v>
      </c>
      <c r="B86" s="204"/>
      <c r="C86" s="204"/>
      <c r="D86" s="204"/>
      <c r="E86" s="204"/>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c r="AI86" s="204"/>
      <c r="AJ86" s="204"/>
      <c r="AK86" s="204"/>
      <c r="AL86" s="204"/>
      <c r="AM86" s="204"/>
      <c r="AN86" s="204"/>
      <c r="AO86" s="204"/>
      <c r="AP86" s="204"/>
      <c r="AQ86" s="204"/>
      <c r="AR86" s="204"/>
      <c r="AS86" s="204"/>
      <c r="AT86" s="204"/>
      <c r="AU86" s="204"/>
      <c r="AV86" s="204"/>
      <c r="AW86" s="204"/>
      <c r="AX86" s="204"/>
      <c r="AY86" s="204"/>
      <c r="AZ86" s="204"/>
      <c r="BA86" s="204"/>
      <c r="BB86" s="204"/>
      <c r="BC86" s="231"/>
    </row>
    <row r="87" spans="1:55" ht="76.5" customHeight="1" x14ac:dyDescent="0.25">
      <c r="A87" s="187" t="s">
        <v>437</v>
      </c>
      <c r="B87" s="188"/>
      <c r="C87" s="188"/>
      <c r="D87" s="188"/>
      <c r="E87" s="188"/>
      <c r="F87" s="188"/>
      <c r="G87" s="188"/>
      <c r="H87" s="188"/>
      <c r="I87" s="188"/>
      <c r="J87" s="188"/>
      <c r="K87" s="188"/>
      <c r="L87" s="188"/>
      <c r="M87" s="188"/>
      <c r="N87" s="188"/>
      <c r="O87" s="188"/>
      <c r="P87" s="188"/>
      <c r="Q87" s="188"/>
      <c r="R87" s="188"/>
      <c r="S87" s="188"/>
      <c r="T87" s="188"/>
      <c r="U87" s="188"/>
      <c r="V87" s="188"/>
      <c r="W87" s="188"/>
      <c r="X87" s="188"/>
      <c r="Y87" s="188"/>
      <c r="Z87" s="188"/>
      <c r="AA87" s="188"/>
      <c r="AB87" s="188"/>
      <c r="AC87" s="188"/>
      <c r="AD87" s="188"/>
      <c r="AE87" s="188"/>
      <c r="AF87" s="188"/>
      <c r="AG87" s="188"/>
      <c r="AH87" s="188"/>
      <c r="AI87" s="188"/>
      <c r="AJ87" s="188"/>
      <c r="AK87" s="188"/>
      <c r="AL87" s="188"/>
      <c r="AM87" s="188"/>
      <c r="AN87" s="188"/>
      <c r="AO87" s="188"/>
      <c r="AP87" s="188"/>
      <c r="AQ87" s="188"/>
      <c r="AR87" s="188"/>
      <c r="AS87" s="188"/>
      <c r="AT87" s="188"/>
      <c r="AU87" s="188"/>
      <c r="AV87" s="188"/>
      <c r="AW87" s="188"/>
      <c r="AX87" s="188"/>
      <c r="AY87" s="188"/>
      <c r="AZ87" s="188"/>
      <c r="BA87" s="188"/>
      <c r="BB87" s="188"/>
      <c r="BC87" s="229"/>
    </row>
    <row r="88" spans="1:55" ht="35.1" customHeight="1" x14ac:dyDescent="0.25">
      <c r="A88" s="202" t="s">
        <v>438</v>
      </c>
      <c r="B88" s="201"/>
      <c r="C88" s="201"/>
      <c r="D88" s="201"/>
      <c r="E88" s="201"/>
      <c r="F88" s="201" t="s">
        <v>439</v>
      </c>
      <c r="G88" s="201"/>
      <c r="H88" s="201"/>
      <c r="I88" s="201"/>
      <c r="J88" s="201"/>
      <c r="K88" s="201"/>
      <c r="L88" s="205"/>
      <c r="M88" s="205"/>
      <c r="N88" s="205"/>
      <c r="O88" s="205"/>
      <c r="P88" s="201"/>
      <c r="Q88" s="201"/>
      <c r="R88" s="201"/>
      <c r="S88" s="201"/>
      <c r="T88" s="201"/>
      <c r="U88" s="201"/>
      <c r="V88" s="201"/>
      <c r="W88" s="201"/>
      <c r="X88" s="201"/>
      <c r="Y88" s="201"/>
      <c r="Z88" s="201"/>
      <c r="AA88" s="201"/>
      <c r="AB88" s="201"/>
      <c r="AC88" s="201"/>
      <c r="AD88" s="201"/>
      <c r="AE88" s="201"/>
      <c r="AF88" s="201"/>
      <c r="AG88" s="201"/>
      <c r="AH88" s="201"/>
      <c r="AI88" s="201"/>
      <c r="AJ88" s="201"/>
      <c r="AK88" s="201"/>
      <c r="AL88" s="201"/>
      <c r="AM88" s="201"/>
      <c r="AN88" s="201"/>
      <c r="AO88" s="201"/>
      <c r="AP88" s="201"/>
      <c r="AQ88" s="201"/>
      <c r="AR88" s="201"/>
      <c r="AS88" s="201"/>
      <c r="AT88" s="201"/>
      <c r="AU88" s="201"/>
      <c r="AV88" s="201"/>
      <c r="AW88" s="201"/>
      <c r="AX88" s="201"/>
      <c r="AY88" s="201"/>
      <c r="AZ88" s="201"/>
      <c r="BA88" s="201"/>
      <c r="BB88" s="201"/>
      <c r="BC88" s="232"/>
    </row>
    <row r="89" spans="1:55" ht="35.1" customHeight="1" x14ac:dyDescent="0.25">
      <c r="A89" s="202" t="s">
        <v>440</v>
      </c>
      <c r="B89" s="201"/>
      <c r="C89" s="201"/>
      <c r="D89" s="201"/>
      <c r="E89" s="201"/>
      <c r="F89" s="201" t="s">
        <v>439</v>
      </c>
      <c r="G89" s="201"/>
      <c r="H89" s="201"/>
      <c r="I89" s="201"/>
      <c r="J89" s="201"/>
      <c r="K89" s="201"/>
      <c r="L89" s="201"/>
      <c r="M89" s="201"/>
      <c r="N89" s="201"/>
      <c r="O89" s="201"/>
      <c r="P89" s="205"/>
      <c r="Q89" s="205"/>
      <c r="R89" s="205"/>
      <c r="S89" s="205"/>
      <c r="T89" s="201"/>
      <c r="U89" s="201"/>
      <c r="V89" s="201"/>
      <c r="W89" s="201"/>
      <c r="X89" s="201"/>
      <c r="Y89" s="201"/>
      <c r="Z89" s="201"/>
      <c r="AA89" s="201"/>
      <c r="AB89" s="201"/>
      <c r="AC89" s="201"/>
      <c r="AD89" s="201"/>
      <c r="AE89" s="201"/>
      <c r="AF89" s="201"/>
      <c r="AG89" s="201"/>
      <c r="AH89" s="201"/>
      <c r="AI89" s="201"/>
      <c r="AJ89" s="201"/>
      <c r="AK89" s="201"/>
      <c r="AL89" s="201"/>
      <c r="AM89" s="201"/>
      <c r="AN89" s="201"/>
      <c r="AO89" s="201"/>
      <c r="AP89" s="201"/>
      <c r="AQ89" s="201"/>
      <c r="AR89" s="201"/>
      <c r="AS89" s="201"/>
      <c r="AT89" s="201"/>
      <c r="AU89" s="201"/>
      <c r="AV89" s="201"/>
      <c r="AW89" s="201"/>
      <c r="AX89" s="201"/>
      <c r="AY89" s="201"/>
      <c r="AZ89" s="201"/>
      <c r="BA89" s="201"/>
      <c r="BB89" s="201"/>
      <c r="BC89" s="232"/>
    </row>
    <row r="90" spans="1:55" ht="35.1" customHeight="1" x14ac:dyDescent="0.25">
      <c r="A90" s="202" t="s">
        <v>441</v>
      </c>
      <c r="B90" s="201"/>
      <c r="C90" s="201"/>
      <c r="D90" s="201"/>
      <c r="E90" s="201"/>
      <c r="F90" s="201" t="s">
        <v>439</v>
      </c>
      <c r="G90" s="201"/>
      <c r="H90" s="201"/>
      <c r="I90" s="201"/>
      <c r="J90" s="201"/>
      <c r="K90" s="201"/>
      <c r="L90" s="201"/>
      <c r="M90" s="201"/>
      <c r="N90" s="201"/>
      <c r="O90" s="201"/>
      <c r="P90" s="201"/>
      <c r="Q90" s="201"/>
      <c r="R90" s="201"/>
      <c r="S90" s="201"/>
      <c r="T90" s="205"/>
      <c r="U90" s="205"/>
      <c r="V90" s="205"/>
      <c r="W90" s="205"/>
      <c r="X90" s="201"/>
      <c r="Y90" s="201"/>
      <c r="Z90" s="201"/>
      <c r="AA90" s="201"/>
      <c r="AB90" s="201"/>
      <c r="AC90" s="201"/>
      <c r="AD90" s="201"/>
      <c r="AE90" s="201"/>
      <c r="AF90" s="201"/>
      <c r="AG90" s="201"/>
      <c r="AH90" s="201"/>
      <c r="AI90" s="201"/>
      <c r="AJ90" s="201"/>
      <c r="AK90" s="201"/>
      <c r="AL90" s="201"/>
      <c r="AM90" s="201"/>
      <c r="AN90" s="201"/>
      <c r="AO90" s="201"/>
      <c r="AP90" s="201"/>
      <c r="AQ90" s="201"/>
      <c r="AR90" s="201"/>
      <c r="AS90" s="201"/>
      <c r="AT90" s="201"/>
      <c r="AU90" s="201"/>
      <c r="AV90" s="201"/>
      <c r="AW90" s="201"/>
      <c r="AX90" s="201"/>
      <c r="AY90" s="201"/>
      <c r="AZ90" s="201"/>
      <c r="BA90" s="201"/>
      <c r="BB90" s="201"/>
      <c r="BC90" s="232"/>
    </row>
    <row r="91" spans="1:55" ht="45.75" customHeight="1" x14ac:dyDescent="0.25">
      <c r="A91" s="202" t="s">
        <v>442</v>
      </c>
      <c r="B91" s="201"/>
      <c r="C91" s="201"/>
      <c r="D91" s="201"/>
      <c r="E91" s="201"/>
      <c r="F91" s="201" t="s">
        <v>439</v>
      </c>
      <c r="G91" s="201"/>
      <c r="H91" s="201"/>
      <c r="I91" s="201"/>
      <c r="J91" s="201"/>
      <c r="K91" s="201"/>
      <c r="L91" s="201"/>
      <c r="M91" s="201"/>
      <c r="N91" s="201"/>
      <c r="O91" s="201"/>
      <c r="P91" s="201"/>
      <c r="Q91" s="201"/>
      <c r="R91" s="201"/>
      <c r="S91" s="201"/>
      <c r="T91" s="201"/>
      <c r="U91" s="201"/>
      <c r="V91" s="201"/>
      <c r="W91" s="201"/>
      <c r="X91" s="205"/>
      <c r="Y91" s="205"/>
      <c r="Z91" s="205"/>
      <c r="AA91" s="205"/>
      <c r="AB91" s="201"/>
      <c r="AC91" s="201"/>
      <c r="AD91" s="201"/>
      <c r="AE91" s="201"/>
      <c r="AF91" s="201"/>
      <c r="AG91" s="201"/>
      <c r="AH91" s="201"/>
      <c r="AI91" s="201"/>
      <c r="AJ91" s="201"/>
      <c r="AK91" s="201"/>
      <c r="AL91" s="201"/>
      <c r="AM91" s="201"/>
      <c r="AN91" s="201"/>
      <c r="AO91" s="201"/>
      <c r="AP91" s="201"/>
      <c r="AQ91" s="201"/>
      <c r="AR91" s="201"/>
      <c r="AS91" s="201"/>
      <c r="AT91" s="201"/>
      <c r="AU91" s="201"/>
      <c r="AV91" s="201"/>
      <c r="AW91" s="201"/>
      <c r="AX91" s="201"/>
      <c r="AY91" s="201"/>
      <c r="AZ91" s="201"/>
      <c r="BA91" s="201"/>
      <c r="BB91" s="201"/>
      <c r="BC91" s="232"/>
    </row>
    <row r="92" spans="1:55" ht="42" customHeight="1" x14ac:dyDescent="0.25">
      <c r="A92" s="202" t="s">
        <v>443</v>
      </c>
      <c r="B92" s="201"/>
      <c r="C92" s="201"/>
      <c r="D92" s="201"/>
      <c r="E92" s="201"/>
      <c r="F92" s="201" t="s">
        <v>439</v>
      </c>
      <c r="G92" s="201"/>
      <c r="H92" s="201"/>
      <c r="I92" s="201"/>
      <c r="J92" s="201"/>
      <c r="K92" s="201"/>
      <c r="L92" s="201"/>
      <c r="M92" s="201"/>
      <c r="N92" s="201"/>
      <c r="O92" s="201"/>
      <c r="P92" s="201"/>
      <c r="Q92" s="201"/>
      <c r="R92" s="201"/>
      <c r="S92" s="201"/>
      <c r="T92" s="201"/>
      <c r="U92" s="201"/>
      <c r="V92" s="201"/>
      <c r="W92" s="201"/>
      <c r="X92" s="201"/>
      <c r="Y92" s="201"/>
      <c r="Z92" s="201"/>
      <c r="AA92" s="201"/>
      <c r="AB92" s="205"/>
      <c r="AC92" s="205"/>
      <c r="AD92" s="205"/>
      <c r="AE92" s="205"/>
      <c r="AF92" s="201"/>
      <c r="AG92" s="201"/>
      <c r="AH92" s="201"/>
      <c r="AI92" s="201"/>
      <c r="AJ92" s="201"/>
      <c r="AK92" s="201"/>
      <c r="AL92" s="201"/>
      <c r="AM92" s="201"/>
      <c r="AN92" s="201"/>
      <c r="AO92" s="201"/>
      <c r="AP92" s="201"/>
      <c r="AQ92" s="201"/>
      <c r="AR92" s="201"/>
      <c r="AS92" s="201"/>
      <c r="AT92" s="201"/>
      <c r="AU92" s="201"/>
      <c r="AV92" s="201"/>
      <c r="AW92" s="201"/>
      <c r="AX92" s="201"/>
      <c r="AY92" s="201"/>
      <c r="AZ92" s="201"/>
      <c r="BA92" s="201"/>
      <c r="BB92" s="201"/>
      <c r="BC92" s="232"/>
    </row>
    <row r="93" spans="1:55" ht="35.1" customHeight="1" x14ac:dyDescent="0.25">
      <c r="A93" s="202" t="s">
        <v>444</v>
      </c>
      <c r="B93" s="201"/>
      <c r="C93" s="201"/>
      <c r="D93" s="201"/>
      <c r="E93" s="201"/>
      <c r="F93" s="201" t="s">
        <v>439</v>
      </c>
      <c r="G93" s="201"/>
      <c r="H93" s="201"/>
      <c r="I93" s="201"/>
      <c r="J93" s="201"/>
      <c r="K93" s="201"/>
      <c r="L93" s="201"/>
      <c r="M93" s="201"/>
      <c r="N93" s="201"/>
      <c r="O93" s="201"/>
      <c r="P93" s="201"/>
      <c r="Q93" s="201"/>
      <c r="R93" s="201"/>
      <c r="S93" s="201"/>
      <c r="T93" s="201"/>
      <c r="U93" s="201"/>
      <c r="V93" s="201"/>
      <c r="W93" s="201"/>
      <c r="X93" s="201"/>
      <c r="Y93" s="201"/>
      <c r="Z93" s="201"/>
      <c r="AA93" s="201"/>
      <c r="AB93" s="205"/>
      <c r="AC93" s="205"/>
      <c r="AD93" s="205"/>
      <c r="AE93" s="205"/>
      <c r="AF93" s="201"/>
      <c r="AG93" s="201"/>
      <c r="AH93" s="201"/>
      <c r="AI93" s="201"/>
      <c r="AJ93" s="201"/>
      <c r="AK93" s="201"/>
      <c r="AL93" s="201"/>
      <c r="AM93" s="201"/>
      <c r="AN93" s="201"/>
      <c r="AO93" s="201"/>
      <c r="AP93" s="201"/>
      <c r="AQ93" s="201"/>
      <c r="AR93" s="201"/>
      <c r="AS93" s="201"/>
      <c r="AT93" s="201"/>
      <c r="AU93" s="201"/>
      <c r="AV93" s="201"/>
      <c r="AW93" s="201"/>
      <c r="AX93" s="201"/>
      <c r="AY93" s="201"/>
      <c r="AZ93" s="201"/>
      <c r="BA93" s="201"/>
      <c r="BB93" s="201"/>
      <c r="BC93" s="232"/>
    </row>
    <row r="94" spans="1:55" ht="42.75" customHeight="1" x14ac:dyDescent="0.25">
      <c r="A94" s="202" t="s">
        <v>445</v>
      </c>
      <c r="B94" s="201"/>
      <c r="C94" s="201"/>
      <c r="D94" s="201"/>
      <c r="E94" s="201"/>
      <c r="F94" s="201" t="s">
        <v>439</v>
      </c>
      <c r="G94" s="201"/>
      <c r="H94" s="201"/>
      <c r="I94" s="201"/>
      <c r="J94" s="201"/>
      <c r="K94" s="201"/>
      <c r="L94" s="201"/>
      <c r="M94" s="201"/>
      <c r="N94" s="201"/>
      <c r="O94" s="201"/>
      <c r="P94" s="201"/>
      <c r="Q94" s="201"/>
      <c r="R94" s="201"/>
      <c r="S94" s="201"/>
      <c r="T94" s="201"/>
      <c r="U94" s="201"/>
      <c r="V94" s="201"/>
      <c r="W94" s="201"/>
      <c r="X94" s="201"/>
      <c r="Y94" s="201"/>
      <c r="Z94" s="201"/>
      <c r="AA94" s="201"/>
      <c r="AB94" s="201"/>
      <c r="AC94" s="201"/>
      <c r="AD94" s="201"/>
      <c r="AE94" s="201"/>
      <c r="AF94" s="205"/>
      <c r="AG94" s="205"/>
      <c r="AH94" s="205"/>
      <c r="AI94" s="205"/>
      <c r="AJ94" s="201"/>
      <c r="AK94" s="201"/>
      <c r="AL94" s="201"/>
      <c r="AM94" s="201"/>
      <c r="AN94" s="201"/>
      <c r="AO94" s="201"/>
      <c r="AP94" s="201"/>
      <c r="AQ94" s="201"/>
      <c r="AR94" s="201"/>
      <c r="AS94" s="201"/>
      <c r="AT94" s="201"/>
      <c r="AU94" s="201"/>
      <c r="AV94" s="201"/>
      <c r="AW94" s="201"/>
      <c r="AX94" s="201"/>
      <c r="AY94" s="201"/>
      <c r="AZ94" s="201"/>
      <c r="BA94" s="201"/>
      <c r="BB94" s="201"/>
      <c r="BC94" s="232"/>
    </row>
    <row r="95" spans="1:55" ht="35.1" customHeight="1" x14ac:dyDescent="0.25">
      <c r="A95" s="202" t="s">
        <v>446</v>
      </c>
      <c r="B95" s="201"/>
      <c r="C95" s="201"/>
      <c r="D95" s="201"/>
      <c r="E95" s="201"/>
      <c r="F95" s="201" t="s">
        <v>439</v>
      </c>
      <c r="G95" s="201"/>
      <c r="H95" s="201"/>
      <c r="I95" s="201"/>
      <c r="J95" s="201"/>
      <c r="K95" s="201"/>
      <c r="L95" s="201"/>
      <c r="M95" s="201"/>
      <c r="N95" s="201"/>
      <c r="O95" s="201"/>
      <c r="P95" s="201"/>
      <c r="Q95" s="201"/>
      <c r="R95" s="201"/>
      <c r="S95" s="201"/>
      <c r="T95" s="201"/>
      <c r="U95" s="201"/>
      <c r="V95" s="201"/>
      <c r="W95" s="201"/>
      <c r="X95" s="201"/>
      <c r="Y95" s="201"/>
      <c r="Z95" s="201"/>
      <c r="AA95" s="201"/>
      <c r="AB95" s="201"/>
      <c r="AC95" s="201"/>
      <c r="AD95" s="201"/>
      <c r="AE95" s="201"/>
      <c r="AF95" s="201"/>
      <c r="AG95" s="201"/>
      <c r="AH95" s="201"/>
      <c r="AI95" s="201"/>
      <c r="AJ95" s="205"/>
      <c r="AK95" s="205"/>
      <c r="AL95" s="205"/>
      <c r="AM95" s="205"/>
      <c r="AN95" s="201"/>
      <c r="AO95" s="201"/>
      <c r="AP95" s="201"/>
      <c r="AQ95" s="201"/>
      <c r="AR95" s="201"/>
      <c r="AS95" s="201"/>
      <c r="AT95" s="201"/>
      <c r="AU95" s="201"/>
      <c r="AV95" s="201"/>
      <c r="AW95" s="201"/>
      <c r="AX95" s="201"/>
      <c r="AY95" s="201"/>
      <c r="AZ95" s="201"/>
      <c r="BA95" s="201"/>
      <c r="BB95" s="201"/>
      <c r="BC95" s="232"/>
    </row>
    <row r="96" spans="1:55" ht="35.1" customHeight="1" x14ac:dyDescent="0.25">
      <c r="A96" s="202" t="s">
        <v>447</v>
      </c>
      <c r="B96" s="201"/>
      <c r="C96" s="201"/>
      <c r="D96" s="201"/>
      <c r="E96" s="201"/>
      <c r="F96" s="201" t="s">
        <v>439</v>
      </c>
      <c r="G96" s="201"/>
      <c r="H96" s="201"/>
      <c r="I96" s="201"/>
      <c r="J96" s="201"/>
      <c r="K96" s="201"/>
      <c r="L96" s="201"/>
      <c r="M96" s="201"/>
      <c r="N96" s="201"/>
      <c r="O96" s="201"/>
      <c r="P96" s="201"/>
      <c r="Q96" s="201"/>
      <c r="R96" s="201"/>
      <c r="S96" s="201"/>
      <c r="T96" s="201"/>
      <c r="U96" s="201"/>
      <c r="V96" s="201"/>
      <c r="W96" s="201"/>
      <c r="X96" s="201"/>
      <c r="Y96" s="201"/>
      <c r="Z96" s="201"/>
      <c r="AA96" s="201"/>
      <c r="AB96" s="201"/>
      <c r="AC96" s="201"/>
      <c r="AD96" s="201"/>
      <c r="AE96" s="201"/>
      <c r="AF96" s="201"/>
      <c r="AG96" s="201"/>
      <c r="AH96" s="201"/>
      <c r="AI96" s="201"/>
      <c r="AJ96" s="205"/>
      <c r="AK96" s="205"/>
      <c r="AL96" s="205"/>
      <c r="AM96" s="205"/>
      <c r="AN96" s="201"/>
      <c r="AO96" s="201"/>
      <c r="AP96" s="201"/>
      <c r="AQ96" s="201"/>
      <c r="AR96" s="201"/>
      <c r="AS96" s="201"/>
      <c r="AT96" s="201"/>
      <c r="AU96" s="201"/>
      <c r="AV96" s="201"/>
      <c r="AW96" s="201"/>
      <c r="AX96" s="201"/>
      <c r="AY96" s="201"/>
      <c r="AZ96" s="201"/>
      <c r="BA96" s="201"/>
      <c r="BB96" s="201"/>
      <c r="BC96" s="232"/>
    </row>
    <row r="97" spans="1:55" ht="40.5" x14ac:dyDescent="0.25">
      <c r="A97" s="202" t="s">
        <v>448</v>
      </c>
      <c r="B97" s="201"/>
      <c r="C97" s="201"/>
      <c r="D97" s="201"/>
      <c r="E97" s="201"/>
      <c r="F97" s="201" t="s">
        <v>439</v>
      </c>
      <c r="G97" s="201"/>
      <c r="H97" s="201"/>
      <c r="I97" s="201"/>
      <c r="J97" s="201"/>
      <c r="K97" s="201"/>
      <c r="L97" s="201"/>
      <c r="M97" s="201"/>
      <c r="N97" s="201"/>
      <c r="O97" s="201"/>
      <c r="P97" s="201"/>
      <c r="Q97" s="201"/>
      <c r="R97" s="201"/>
      <c r="S97" s="201"/>
      <c r="T97" s="201"/>
      <c r="U97" s="201"/>
      <c r="V97" s="201"/>
      <c r="W97" s="201"/>
      <c r="X97" s="201"/>
      <c r="Y97" s="201"/>
      <c r="Z97" s="201"/>
      <c r="AA97" s="201"/>
      <c r="AB97" s="201"/>
      <c r="AC97" s="201"/>
      <c r="AD97" s="201"/>
      <c r="AE97" s="201"/>
      <c r="AF97" s="201"/>
      <c r="AG97" s="201"/>
      <c r="AH97" s="201"/>
      <c r="AI97" s="201"/>
      <c r="AJ97" s="201"/>
      <c r="AK97" s="201"/>
      <c r="AL97" s="201"/>
      <c r="AM97" s="201"/>
      <c r="AN97" s="205"/>
      <c r="AO97" s="205"/>
      <c r="AP97" s="205"/>
      <c r="AQ97" s="205"/>
      <c r="AR97" s="201"/>
      <c r="AS97" s="201"/>
      <c r="AT97" s="201"/>
      <c r="AU97" s="201"/>
      <c r="AV97" s="201"/>
      <c r="AW97" s="201"/>
      <c r="AX97" s="201"/>
      <c r="AY97" s="201"/>
      <c r="AZ97" s="201"/>
      <c r="BA97" s="201"/>
      <c r="BB97" s="201"/>
      <c r="BC97" s="232"/>
    </row>
    <row r="98" spans="1:55" ht="35.1" customHeight="1" x14ac:dyDescent="0.25">
      <c r="A98" s="202" t="s">
        <v>449</v>
      </c>
      <c r="B98" s="201"/>
      <c r="C98" s="201"/>
      <c r="D98" s="201"/>
      <c r="E98" s="201"/>
      <c r="F98" s="201" t="s">
        <v>439</v>
      </c>
      <c r="G98" s="201"/>
      <c r="H98" s="201"/>
      <c r="I98" s="201"/>
      <c r="J98" s="201"/>
      <c r="K98" s="201"/>
      <c r="L98" s="201"/>
      <c r="M98" s="201"/>
      <c r="N98" s="201"/>
      <c r="O98" s="201"/>
      <c r="P98" s="201"/>
      <c r="Q98" s="201"/>
      <c r="R98" s="201"/>
      <c r="S98" s="201"/>
      <c r="T98" s="201"/>
      <c r="U98" s="201"/>
      <c r="V98" s="201"/>
      <c r="W98" s="201"/>
      <c r="X98" s="201"/>
      <c r="Y98" s="201"/>
      <c r="Z98" s="201"/>
      <c r="AA98" s="201"/>
      <c r="AB98" s="201"/>
      <c r="AC98" s="201"/>
      <c r="AD98" s="201"/>
      <c r="AE98" s="201"/>
      <c r="AF98" s="201"/>
      <c r="AG98" s="201"/>
      <c r="AH98" s="201"/>
      <c r="AI98" s="201"/>
      <c r="AJ98" s="205"/>
      <c r="AK98" s="205"/>
      <c r="AL98" s="205"/>
      <c r="AM98" s="205"/>
      <c r="AN98" s="205"/>
      <c r="AO98" s="205"/>
      <c r="AP98" s="205"/>
      <c r="AQ98" s="205"/>
      <c r="AR98" s="205"/>
      <c r="AS98" s="205"/>
      <c r="AT98" s="205"/>
      <c r="AU98" s="205"/>
      <c r="AV98" s="201"/>
      <c r="AW98" s="201"/>
      <c r="AX98" s="201"/>
      <c r="AY98" s="201"/>
      <c r="AZ98" s="201"/>
      <c r="BA98" s="201"/>
      <c r="BB98" s="201"/>
      <c r="BC98" s="232"/>
    </row>
    <row r="99" spans="1:55" ht="92.25" customHeight="1" x14ac:dyDescent="0.25">
      <c r="A99" s="202" t="s">
        <v>450</v>
      </c>
      <c r="B99" s="201"/>
      <c r="C99" s="201"/>
      <c r="D99" s="201"/>
      <c r="E99" s="201"/>
      <c r="F99" s="201" t="s">
        <v>451</v>
      </c>
      <c r="G99" s="201"/>
      <c r="H99" s="201"/>
      <c r="I99" s="201"/>
      <c r="J99" s="201"/>
      <c r="K99" s="201"/>
      <c r="L99" s="201"/>
      <c r="M99" s="201"/>
      <c r="N99" s="201"/>
      <c r="O99" s="201"/>
      <c r="P99" s="201"/>
      <c r="Q99" s="201"/>
      <c r="R99" s="201"/>
      <c r="S99" s="201"/>
      <c r="T99" s="201"/>
      <c r="U99" s="201"/>
      <c r="V99" s="201"/>
      <c r="W99" s="201"/>
      <c r="X99" s="201"/>
      <c r="Y99" s="201"/>
      <c r="Z99" s="201"/>
      <c r="AA99" s="201"/>
      <c r="AB99" s="205"/>
      <c r="AC99" s="205"/>
      <c r="AD99" s="205"/>
      <c r="AE99" s="205"/>
      <c r="AF99" s="205"/>
      <c r="AG99" s="205"/>
      <c r="AH99" s="205"/>
      <c r="AI99" s="205"/>
      <c r="AJ99" s="205"/>
      <c r="AK99" s="205"/>
      <c r="AL99" s="205"/>
      <c r="AM99" s="205"/>
      <c r="AN99" s="205"/>
      <c r="AO99" s="205"/>
      <c r="AP99" s="205"/>
      <c r="AQ99" s="205"/>
      <c r="AR99" s="205"/>
      <c r="AS99" s="205"/>
      <c r="AT99" s="205"/>
      <c r="AU99" s="205"/>
      <c r="AV99" s="205"/>
      <c r="AW99" s="205"/>
      <c r="AX99" s="205"/>
      <c r="AY99" s="205"/>
      <c r="AZ99" s="205"/>
      <c r="BA99" s="205"/>
      <c r="BB99" s="205"/>
      <c r="BC99" s="233"/>
    </row>
    <row r="100" spans="1:55" ht="35.1" customHeight="1" x14ac:dyDescent="0.25">
      <c r="A100" s="202" t="s">
        <v>452</v>
      </c>
      <c r="B100" s="201"/>
      <c r="C100" s="201"/>
      <c r="D100" s="201"/>
      <c r="E100" s="201"/>
      <c r="F100" s="201" t="s">
        <v>453</v>
      </c>
      <c r="G100" s="201"/>
      <c r="H100" s="201"/>
      <c r="I100" s="201"/>
      <c r="J100" s="201"/>
      <c r="K100" s="201"/>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1"/>
      <c r="AW100" s="201"/>
      <c r="AX100" s="201"/>
      <c r="AY100" s="201"/>
      <c r="AZ100" s="201"/>
      <c r="BA100" s="201"/>
      <c r="BB100" s="201"/>
      <c r="BC100" s="232"/>
    </row>
    <row r="101" spans="1:55" ht="47.25" customHeight="1" x14ac:dyDescent="0.25">
      <c r="A101" s="206" t="s">
        <v>454</v>
      </c>
      <c r="B101" s="207"/>
      <c r="C101" s="208"/>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7"/>
      <c r="AI101" s="207"/>
      <c r="AJ101" s="207"/>
      <c r="AK101" s="207"/>
      <c r="AL101" s="207"/>
      <c r="AM101" s="207"/>
      <c r="AN101" s="207"/>
      <c r="AO101" s="207"/>
      <c r="AP101" s="207"/>
      <c r="AQ101" s="207"/>
      <c r="AR101" s="207"/>
      <c r="AS101" s="207"/>
      <c r="AT101" s="207"/>
      <c r="AU101" s="207"/>
      <c r="AV101" s="207"/>
      <c r="AW101" s="207"/>
      <c r="AX101" s="207"/>
      <c r="AY101" s="207"/>
      <c r="AZ101" s="207"/>
      <c r="BA101" s="207"/>
      <c r="BB101" s="207"/>
      <c r="BC101" s="234"/>
    </row>
    <row r="102" spans="1:55" ht="91.5" customHeight="1" x14ac:dyDescent="0.25">
      <c r="A102" s="238" t="s">
        <v>489</v>
      </c>
      <c r="B102" s="239"/>
      <c r="C102" s="240"/>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239"/>
      <c r="AP102" s="239"/>
      <c r="AQ102" s="239"/>
      <c r="AR102" s="239"/>
      <c r="AS102" s="239"/>
      <c r="AT102" s="239"/>
      <c r="AU102" s="239"/>
      <c r="AV102" s="239"/>
      <c r="AW102" s="239"/>
      <c r="AX102" s="239"/>
      <c r="AY102" s="239"/>
      <c r="AZ102" s="239"/>
      <c r="BA102" s="239"/>
      <c r="BB102" s="239"/>
      <c r="BC102" s="241"/>
    </row>
    <row r="103" spans="1:55" ht="34.5" customHeight="1" x14ac:dyDescent="0.25">
      <c r="A103" s="209" t="s">
        <v>455</v>
      </c>
      <c r="B103" s="201"/>
      <c r="C103" s="199"/>
      <c r="D103" s="201"/>
      <c r="E103" s="201"/>
      <c r="F103" s="201" t="s">
        <v>456</v>
      </c>
      <c r="G103" s="201"/>
      <c r="H103" s="201"/>
      <c r="I103" s="201"/>
      <c r="J103" s="201"/>
      <c r="K103" s="201"/>
      <c r="L103" s="205"/>
      <c r="M103" s="205"/>
      <c r="N103" s="205"/>
      <c r="O103" s="205"/>
      <c r="P103" s="201"/>
      <c r="Q103" s="201"/>
      <c r="R103" s="201"/>
      <c r="S103" s="201"/>
      <c r="T103" s="205"/>
      <c r="U103" s="205"/>
      <c r="V103" s="205"/>
      <c r="W103" s="205"/>
      <c r="X103" s="201"/>
      <c r="Y103" s="201"/>
      <c r="Z103" s="201"/>
      <c r="AA103" s="201"/>
      <c r="AB103" s="205"/>
      <c r="AC103" s="205"/>
      <c r="AD103" s="205"/>
      <c r="AE103" s="205"/>
      <c r="AF103" s="201"/>
      <c r="AG103" s="201"/>
      <c r="AH103" s="201"/>
      <c r="AI103" s="201"/>
      <c r="AJ103" s="205"/>
      <c r="AK103" s="205"/>
      <c r="AL103" s="205"/>
      <c r="AM103" s="205"/>
      <c r="AN103" s="201"/>
      <c r="AO103" s="201"/>
      <c r="AP103" s="201"/>
      <c r="AQ103" s="201"/>
      <c r="AR103" s="205"/>
      <c r="AS103" s="205"/>
      <c r="AT103" s="205"/>
      <c r="AU103" s="205"/>
      <c r="AV103" s="201"/>
      <c r="AW103" s="201"/>
      <c r="AX103" s="201"/>
      <c r="AY103" s="201"/>
      <c r="AZ103" s="205"/>
      <c r="BA103" s="205"/>
      <c r="BB103" s="205"/>
      <c r="BC103" s="233"/>
    </row>
    <row r="104" spans="1:55" ht="40.5" x14ac:dyDescent="0.25">
      <c r="A104" s="209" t="s">
        <v>457</v>
      </c>
      <c r="B104" s="201"/>
      <c r="C104" s="199"/>
      <c r="D104" s="201"/>
      <c r="E104" s="201"/>
      <c r="F104" s="201" t="s">
        <v>456</v>
      </c>
      <c r="G104" s="201"/>
      <c r="H104" s="201"/>
      <c r="I104" s="201"/>
      <c r="J104" s="201"/>
      <c r="K104" s="201"/>
      <c r="L104" s="205"/>
      <c r="M104" s="205"/>
      <c r="N104" s="205"/>
      <c r="O104" s="205"/>
      <c r="P104" s="201"/>
      <c r="Q104" s="201"/>
      <c r="R104" s="201"/>
      <c r="S104" s="201"/>
      <c r="T104" s="205"/>
      <c r="U104" s="205"/>
      <c r="V104" s="205"/>
      <c r="W104" s="205"/>
      <c r="X104" s="201"/>
      <c r="Y104" s="201"/>
      <c r="Z104" s="201"/>
      <c r="AA104" s="201"/>
      <c r="AB104" s="205"/>
      <c r="AC104" s="205"/>
      <c r="AD104" s="205"/>
      <c r="AE104" s="205"/>
      <c r="AF104" s="201"/>
      <c r="AG104" s="201"/>
      <c r="AH104" s="201"/>
      <c r="AI104" s="201"/>
      <c r="AJ104" s="205"/>
      <c r="AK104" s="205"/>
      <c r="AL104" s="205"/>
      <c r="AM104" s="205"/>
      <c r="AN104" s="201"/>
      <c r="AO104" s="201"/>
      <c r="AP104" s="201"/>
      <c r="AQ104" s="201"/>
      <c r="AR104" s="205"/>
      <c r="AS104" s="205"/>
      <c r="AT104" s="205"/>
      <c r="AU104" s="205"/>
      <c r="AV104" s="201"/>
      <c r="AW104" s="201"/>
      <c r="AX104" s="201"/>
      <c r="AY104" s="201"/>
      <c r="AZ104" s="205"/>
      <c r="BA104" s="205"/>
      <c r="BB104" s="205"/>
      <c r="BC104" s="233"/>
    </row>
    <row r="105" spans="1:55" ht="30.75" customHeight="1" x14ac:dyDescent="0.25">
      <c r="A105" s="209" t="s">
        <v>490</v>
      </c>
      <c r="B105" s="201"/>
      <c r="C105" s="199"/>
      <c r="D105" s="201"/>
      <c r="E105" s="201"/>
      <c r="F105" s="201" t="s">
        <v>456</v>
      </c>
      <c r="G105" s="201"/>
      <c r="H105" s="201"/>
      <c r="I105" s="201"/>
      <c r="J105" s="201"/>
      <c r="K105" s="201"/>
      <c r="L105" s="205"/>
      <c r="M105" s="205"/>
      <c r="N105" s="205"/>
      <c r="O105" s="205"/>
      <c r="P105" s="201"/>
      <c r="Q105" s="201"/>
      <c r="R105" s="201"/>
      <c r="S105" s="201"/>
      <c r="T105" s="205"/>
      <c r="U105" s="205"/>
      <c r="V105" s="205"/>
      <c r="W105" s="205"/>
      <c r="X105" s="201"/>
      <c r="Y105" s="201"/>
      <c r="Z105" s="201"/>
      <c r="AA105" s="201"/>
      <c r="AB105" s="205"/>
      <c r="AC105" s="205"/>
      <c r="AD105" s="205"/>
      <c r="AE105" s="205"/>
      <c r="AF105" s="201"/>
      <c r="AG105" s="201"/>
      <c r="AH105" s="201"/>
      <c r="AI105" s="201"/>
      <c r="AJ105" s="205"/>
      <c r="AK105" s="205"/>
      <c r="AL105" s="205"/>
      <c r="AM105" s="205"/>
      <c r="AN105" s="201"/>
      <c r="AO105" s="201"/>
      <c r="AP105" s="201"/>
      <c r="AQ105" s="201"/>
      <c r="AR105" s="205"/>
      <c r="AS105" s="205"/>
      <c r="AT105" s="205"/>
      <c r="AU105" s="205"/>
      <c r="AV105" s="201"/>
      <c r="AW105" s="201"/>
      <c r="AX105" s="201"/>
      <c r="AY105" s="201"/>
      <c r="AZ105" s="205"/>
      <c r="BA105" s="205"/>
      <c r="BB105" s="205"/>
      <c r="BC105" s="233"/>
    </row>
    <row r="106" spans="1:55" ht="36.75" customHeight="1" x14ac:dyDescent="0.25">
      <c r="A106" s="209" t="s">
        <v>458</v>
      </c>
      <c r="B106" s="201"/>
      <c r="C106" s="199"/>
      <c r="D106" s="201"/>
      <c r="E106" s="201"/>
      <c r="F106" s="201" t="s">
        <v>456</v>
      </c>
      <c r="G106" s="201"/>
      <c r="H106" s="201"/>
      <c r="I106" s="201"/>
      <c r="J106" s="201"/>
      <c r="K106" s="201"/>
      <c r="L106" s="205"/>
      <c r="M106" s="205"/>
      <c r="N106" s="205"/>
      <c r="O106" s="205"/>
      <c r="P106" s="201"/>
      <c r="Q106" s="201"/>
      <c r="R106" s="201"/>
      <c r="S106" s="201"/>
      <c r="T106" s="205"/>
      <c r="U106" s="205"/>
      <c r="V106" s="205"/>
      <c r="W106" s="205"/>
      <c r="X106" s="201"/>
      <c r="Y106" s="201"/>
      <c r="Z106" s="201"/>
      <c r="AA106" s="201"/>
      <c r="AB106" s="205"/>
      <c r="AC106" s="205"/>
      <c r="AD106" s="205"/>
      <c r="AE106" s="205"/>
      <c r="AF106" s="201"/>
      <c r="AG106" s="201"/>
      <c r="AH106" s="201"/>
      <c r="AI106" s="201"/>
      <c r="AJ106" s="205"/>
      <c r="AK106" s="205"/>
      <c r="AL106" s="205"/>
      <c r="AM106" s="205"/>
      <c r="AN106" s="201"/>
      <c r="AO106" s="201"/>
      <c r="AP106" s="201"/>
      <c r="AQ106" s="201"/>
      <c r="AR106" s="205"/>
      <c r="AS106" s="205"/>
      <c r="AT106" s="205"/>
      <c r="AU106" s="205"/>
      <c r="AV106" s="201"/>
      <c r="AW106" s="201"/>
      <c r="AX106" s="201"/>
      <c r="AY106" s="201"/>
      <c r="AZ106" s="205"/>
      <c r="BA106" s="205"/>
      <c r="BB106" s="205"/>
      <c r="BC106" s="233"/>
    </row>
    <row r="107" spans="1:55" ht="89.25" customHeight="1" x14ac:dyDescent="0.25">
      <c r="A107" s="209" t="s">
        <v>459</v>
      </c>
      <c r="B107" s="201"/>
      <c r="C107" s="199"/>
      <c r="D107" s="201"/>
      <c r="E107" s="201"/>
      <c r="F107" s="201" t="s">
        <v>456</v>
      </c>
      <c r="G107" s="201"/>
      <c r="H107" s="201"/>
      <c r="I107" s="201"/>
      <c r="J107" s="201"/>
      <c r="K107" s="201"/>
      <c r="L107" s="205"/>
      <c r="M107" s="205"/>
      <c r="N107" s="205"/>
      <c r="O107" s="205"/>
      <c r="P107" s="201"/>
      <c r="Q107" s="201"/>
      <c r="R107" s="201"/>
      <c r="S107" s="201"/>
      <c r="T107" s="205"/>
      <c r="U107" s="205"/>
      <c r="V107" s="205"/>
      <c r="W107" s="205"/>
      <c r="X107" s="201"/>
      <c r="Y107" s="201"/>
      <c r="Z107" s="201"/>
      <c r="AA107" s="201"/>
      <c r="AB107" s="205"/>
      <c r="AC107" s="205"/>
      <c r="AD107" s="205"/>
      <c r="AE107" s="205"/>
      <c r="AF107" s="201"/>
      <c r="AG107" s="201"/>
      <c r="AH107" s="201"/>
      <c r="AI107" s="201"/>
      <c r="AJ107" s="205"/>
      <c r="AK107" s="205"/>
      <c r="AL107" s="205"/>
      <c r="AM107" s="205"/>
      <c r="AN107" s="201"/>
      <c r="AO107" s="201"/>
      <c r="AP107" s="201"/>
      <c r="AQ107" s="201"/>
      <c r="AR107" s="205"/>
      <c r="AS107" s="205"/>
      <c r="AT107" s="205"/>
      <c r="AU107" s="205"/>
      <c r="AV107" s="201"/>
      <c r="AW107" s="201"/>
      <c r="AX107" s="201"/>
      <c r="AY107" s="201"/>
      <c r="AZ107" s="205"/>
      <c r="BA107" s="205"/>
      <c r="BB107" s="205"/>
      <c r="BC107" s="233"/>
    </row>
    <row r="108" spans="1:55" ht="54.75" customHeight="1" x14ac:dyDescent="0.25">
      <c r="A108" s="209" t="s">
        <v>460</v>
      </c>
      <c r="B108" s="201"/>
      <c r="C108" s="199"/>
      <c r="D108" s="201"/>
      <c r="E108" s="201"/>
      <c r="F108" s="201" t="s">
        <v>456</v>
      </c>
      <c r="G108" s="201"/>
      <c r="H108" s="201"/>
      <c r="I108" s="201"/>
      <c r="J108" s="201"/>
      <c r="K108" s="201"/>
      <c r="L108" s="205"/>
      <c r="M108" s="205"/>
      <c r="N108" s="205"/>
      <c r="O108" s="205"/>
      <c r="P108" s="201"/>
      <c r="Q108" s="201"/>
      <c r="R108" s="201"/>
      <c r="S108" s="201"/>
      <c r="T108" s="205"/>
      <c r="U108" s="205"/>
      <c r="V108" s="205"/>
      <c r="W108" s="205"/>
      <c r="X108" s="201"/>
      <c r="Y108" s="201"/>
      <c r="Z108" s="201"/>
      <c r="AA108" s="201"/>
      <c r="AB108" s="205"/>
      <c r="AC108" s="205"/>
      <c r="AD108" s="205"/>
      <c r="AE108" s="205"/>
      <c r="AF108" s="201"/>
      <c r="AG108" s="201"/>
      <c r="AH108" s="201"/>
      <c r="AI108" s="201"/>
      <c r="AJ108" s="205"/>
      <c r="AK108" s="205"/>
      <c r="AL108" s="205"/>
      <c r="AM108" s="205"/>
      <c r="AN108" s="201"/>
      <c r="AO108" s="201"/>
      <c r="AP108" s="201"/>
      <c r="AQ108" s="201"/>
      <c r="AR108" s="205"/>
      <c r="AS108" s="205"/>
      <c r="AT108" s="205"/>
      <c r="AU108" s="205"/>
      <c r="AV108" s="201"/>
      <c r="AW108" s="201"/>
      <c r="AX108" s="201"/>
      <c r="AY108" s="201"/>
      <c r="AZ108" s="205"/>
      <c r="BA108" s="205"/>
      <c r="BB108" s="205"/>
      <c r="BC108" s="233"/>
    </row>
    <row r="109" spans="1:55" ht="48" customHeight="1" x14ac:dyDescent="0.25">
      <c r="A109" s="209" t="s">
        <v>461</v>
      </c>
      <c r="B109" s="201"/>
      <c r="C109" s="199"/>
      <c r="D109" s="201"/>
      <c r="E109" s="201"/>
      <c r="F109" s="201" t="s">
        <v>456</v>
      </c>
      <c r="G109" s="201"/>
      <c r="H109" s="201"/>
      <c r="I109" s="201"/>
      <c r="J109" s="201"/>
      <c r="K109" s="201"/>
      <c r="L109" s="205"/>
      <c r="M109" s="205"/>
      <c r="N109" s="205"/>
      <c r="O109" s="205"/>
      <c r="P109" s="201"/>
      <c r="Q109" s="201"/>
      <c r="R109" s="201"/>
      <c r="S109" s="201"/>
      <c r="T109" s="205"/>
      <c r="U109" s="205"/>
      <c r="V109" s="205"/>
      <c r="W109" s="205"/>
      <c r="X109" s="201"/>
      <c r="Y109" s="201"/>
      <c r="Z109" s="201"/>
      <c r="AA109" s="201"/>
      <c r="AB109" s="205"/>
      <c r="AC109" s="205"/>
      <c r="AD109" s="205"/>
      <c r="AE109" s="205"/>
      <c r="AF109" s="201"/>
      <c r="AG109" s="201"/>
      <c r="AH109" s="201"/>
      <c r="AI109" s="201"/>
      <c r="AJ109" s="205"/>
      <c r="AK109" s="205"/>
      <c r="AL109" s="205"/>
      <c r="AM109" s="205"/>
      <c r="AN109" s="201"/>
      <c r="AO109" s="201"/>
      <c r="AP109" s="201"/>
      <c r="AQ109" s="201"/>
      <c r="AR109" s="205"/>
      <c r="AS109" s="205"/>
      <c r="AT109" s="205"/>
      <c r="AU109" s="205"/>
      <c r="AV109" s="201"/>
      <c r="AW109" s="201"/>
      <c r="AX109" s="201"/>
      <c r="AY109" s="201"/>
      <c r="AZ109" s="205"/>
      <c r="BA109" s="205"/>
      <c r="BB109" s="205"/>
      <c r="BC109" s="233"/>
    </row>
    <row r="110" spans="1:55" ht="35.25" customHeight="1" x14ac:dyDescent="0.25">
      <c r="A110" s="209" t="s">
        <v>462</v>
      </c>
      <c r="B110" s="201"/>
      <c r="C110" s="199"/>
      <c r="D110" s="201"/>
      <c r="E110" s="201"/>
      <c r="F110" s="201" t="s">
        <v>463</v>
      </c>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1"/>
      <c r="AE110" s="201"/>
      <c r="AF110" s="205"/>
      <c r="AG110" s="205"/>
      <c r="AH110" s="205"/>
      <c r="AI110" s="205"/>
      <c r="AJ110" s="201"/>
      <c r="AK110" s="201"/>
      <c r="AL110" s="201"/>
      <c r="AM110" s="201"/>
      <c r="AN110" s="201"/>
      <c r="AO110" s="201"/>
      <c r="AP110" s="201"/>
      <c r="AQ110" s="201"/>
      <c r="AR110" s="201"/>
      <c r="AS110" s="201"/>
      <c r="AT110" s="201"/>
      <c r="AU110" s="201"/>
      <c r="AV110" s="201"/>
      <c r="AW110" s="201"/>
      <c r="AX110" s="201"/>
      <c r="AY110" s="201"/>
      <c r="AZ110" s="205"/>
      <c r="BA110" s="205"/>
      <c r="BB110" s="205"/>
      <c r="BC110" s="233"/>
    </row>
    <row r="111" spans="1:55" ht="36.75" customHeight="1" x14ac:dyDescent="0.25">
      <c r="A111" s="209" t="s">
        <v>464</v>
      </c>
      <c r="B111" s="201"/>
      <c r="C111" s="199"/>
      <c r="D111" s="201"/>
      <c r="E111" s="201"/>
      <c r="F111" s="201" t="s">
        <v>456</v>
      </c>
      <c r="G111" s="201"/>
      <c r="H111" s="201"/>
      <c r="I111" s="201"/>
      <c r="J111" s="201"/>
      <c r="K111" s="201"/>
      <c r="L111" s="205"/>
      <c r="M111" s="205"/>
      <c r="N111" s="205"/>
      <c r="O111" s="205"/>
      <c r="P111" s="201"/>
      <c r="Q111" s="201"/>
      <c r="R111" s="201"/>
      <c r="S111" s="201"/>
      <c r="T111" s="205"/>
      <c r="U111" s="205"/>
      <c r="V111" s="205"/>
      <c r="W111" s="205"/>
      <c r="X111" s="201"/>
      <c r="Y111" s="201"/>
      <c r="Z111" s="201"/>
      <c r="AA111" s="201"/>
      <c r="AB111" s="205"/>
      <c r="AC111" s="205"/>
      <c r="AD111" s="205"/>
      <c r="AE111" s="205"/>
      <c r="AF111" s="201"/>
      <c r="AG111" s="201"/>
      <c r="AH111" s="201"/>
      <c r="AI111" s="201"/>
      <c r="AJ111" s="205"/>
      <c r="AK111" s="205"/>
      <c r="AL111" s="205"/>
      <c r="AM111" s="205"/>
      <c r="AN111" s="201"/>
      <c r="AO111" s="201"/>
      <c r="AP111" s="201"/>
      <c r="AQ111" s="201"/>
      <c r="AR111" s="205"/>
      <c r="AS111" s="205"/>
      <c r="AT111" s="205"/>
      <c r="AU111" s="205"/>
      <c r="AV111" s="201"/>
      <c r="AW111" s="201"/>
      <c r="AX111" s="201"/>
      <c r="AY111" s="201"/>
      <c r="AZ111" s="205"/>
      <c r="BA111" s="205"/>
      <c r="BB111" s="205"/>
      <c r="BC111" s="233"/>
    </row>
    <row r="112" spans="1:55" ht="51.75" customHeight="1" x14ac:dyDescent="0.25">
      <c r="A112" s="209" t="s">
        <v>465</v>
      </c>
      <c r="B112" s="201"/>
      <c r="C112" s="199"/>
      <c r="D112" s="201"/>
      <c r="E112" s="201"/>
      <c r="F112" s="201" t="s">
        <v>456</v>
      </c>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c r="AI112" s="201"/>
      <c r="AJ112" s="205"/>
      <c r="AK112" s="205"/>
      <c r="AL112" s="205"/>
      <c r="AM112" s="205"/>
      <c r="AN112" s="201"/>
      <c r="AO112" s="201"/>
      <c r="AP112" s="201"/>
      <c r="AQ112" s="201"/>
      <c r="AR112" s="201"/>
      <c r="AS112" s="201"/>
      <c r="AT112" s="201"/>
      <c r="AU112" s="201"/>
      <c r="AV112" s="201"/>
      <c r="AW112" s="201"/>
      <c r="AX112" s="201"/>
      <c r="AY112" s="201"/>
      <c r="AZ112" s="205"/>
      <c r="BA112" s="205"/>
      <c r="BB112" s="205"/>
      <c r="BC112" s="233"/>
    </row>
    <row r="113" spans="1:55" ht="35.1" customHeight="1" x14ac:dyDescent="0.25">
      <c r="A113" s="238" t="s">
        <v>466</v>
      </c>
      <c r="B113" s="239"/>
      <c r="C113" s="239"/>
      <c r="D113" s="239"/>
      <c r="E113" s="239"/>
      <c r="F113" s="239"/>
      <c r="G113" s="239"/>
      <c r="H113" s="239"/>
      <c r="I113" s="239"/>
      <c r="J113" s="239"/>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39"/>
      <c r="AP113" s="239"/>
      <c r="AQ113" s="239"/>
      <c r="AR113" s="239"/>
      <c r="AS113" s="239"/>
      <c r="AT113" s="239"/>
      <c r="AU113" s="239"/>
      <c r="AV113" s="239"/>
      <c r="AW113" s="239"/>
      <c r="AX113" s="239"/>
      <c r="AY113" s="239"/>
      <c r="AZ113" s="239"/>
      <c r="BA113" s="239"/>
      <c r="BB113" s="239"/>
      <c r="BC113" s="241"/>
    </row>
    <row r="114" spans="1:55" ht="35.1" customHeight="1" x14ac:dyDescent="0.25">
      <c r="A114" s="209" t="s">
        <v>467</v>
      </c>
      <c r="B114" s="201"/>
      <c r="C114" s="199"/>
      <c r="D114" s="201"/>
      <c r="E114" s="201"/>
      <c r="F114" s="201" t="s">
        <v>468</v>
      </c>
      <c r="G114" s="201"/>
      <c r="H114" s="201"/>
      <c r="I114" s="201"/>
      <c r="J114" s="201"/>
      <c r="K114" s="201"/>
      <c r="L114" s="205"/>
      <c r="M114" s="205"/>
      <c r="N114" s="205"/>
      <c r="O114" s="205"/>
      <c r="P114" s="205"/>
      <c r="Q114" s="205"/>
      <c r="R114" s="205"/>
      <c r="S114" s="205"/>
      <c r="T114" s="205"/>
      <c r="U114" s="205"/>
      <c r="V114" s="205"/>
      <c r="W114" s="205"/>
      <c r="X114" s="205"/>
      <c r="Y114" s="205"/>
      <c r="Z114" s="205"/>
      <c r="AA114" s="205"/>
      <c r="AB114" s="205"/>
      <c r="AC114" s="205"/>
      <c r="AD114" s="205"/>
      <c r="AE114" s="205"/>
      <c r="AF114" s="205"/>
      <c r="AG114" s="205"/>
      <c r="AH114" s="205"/>
      <c r="AI114" s="205"/>
      <c r="AJ114" s="417" t="s">
        <v>488</v>
      </c>
      <c r="AK114" s="418"/>
      <c r="AL114" s="418"/>
      <c r="AM114" s="419"/>
      <c r="AN114" s="205"/>
      <c r="AO114" s="205"/>
      <c r="AP114" s="205"/>
      <c r="AQ114" s="205"/>
      <c r="AR114" s="205"/>
      <c r="AS114" s="205"/>
      <c r="AT114" s="205"/>
      <c r="AU114" s="205"/>
      <c r="AV114" s="205"/>
      <c r="AW114" s="205"/>
      <c r="AX114" s="205"/>
      <c r="AY114" s="205"/>
      <c r="AZ114" s="205"/>
      <c r="BA114" s="205"/>
      <c r="BB114" s="205"/>
      <c r="BC114" s="233"/>
    </row>
    <row r="115" spans="1:55" ht="35.1" customHeight="1" x14ac:dyDescent="0.25">
      <c r="A115" s="209" t="s">
        <v>469</v>
      </c>
      <c r="B115" s="201"/>
      <c r="C115" s="199"/>
      <c r="D115" s="201"/>
      <c r="E115" s="201"/>
      <c r="F115" s="201" t="s">
        <v>468</v>
      </c>
      <c r="G115" s="201"/>
      <c r="H115" s="201"/>
      <c r="I115" s="201"/>
      <c r="J115" s="201"/>
      <c r="K115" s="201"/>
      <c r="L115" s="201"/>
      <c r="M115" s="201"/>
      <c r="N115" s="201"/>
      <c r="O115" s="201"/>
      <c r="P115" s="205"/>
      <c r="Q115" s="205"/>
      <c r="R115" s="205"/>
      <c r="S115" s="205"/>
      <c r="T115" s="205"/>
      <c r="U115" s="205"/>
      <c r="V115" s="205"/>
      <c r="W115" s="205"/>
      <c r="X115" s="205"/>
      <c r="Y115" s="205"/>
      <c r="Z115" s="205"/>
      <c r="AA115" s="205"/>
      <c r="AB115" s="205"/>
      <c r="AC115" s="205"/>
      <c r="AD115" s="205"/>
      <c r="AE115" s="205"/>
      <c r="AF115" s="205"/>
      <c r="AG115" s="205"/>
      <c r="AH115" s="205"/>
      <c r="AI115" s="205"/>
      <c r="AJ115" s="417" t="s">
        <v>488</v>
      </c>
      <c r="AK115" s="418"/>
      <c r="AL115" s="418"/>
      <c r="AM115" s="419"/>
      <c r="AN115" s="201"/>
      <c r="AO115" s="201"/>
      <c r="AP115" s="201"/>
      <c r="AQ115" s="201"/>
      <c r="AR115" s="201"/>
      <c r="AS115" s="201"/>
      <c r="AT115" s="201"/>
      <c r="AU115" s="201"/>
      <c r="AV115" s="201"/>
      <c r="AW115" s="201"/>
      <c r="AX115" s="201"/>
      <c r="AY115" s="201"/>
      <c r="AZ115" s="201"/>
      <c r="BA115" s="201"/>
      <c r="BB115" s="201"/>
      <c r="BC115" s="232"/>
    </row>
    <row r="116" spans="1:55" ht="35.1" customHeight="1" x14ac:dyDescent="0.25">
      <c r="A116" s="209" t="s">
        <v>470</v>
      </c>
      <c r="B116" s="201"/>
      <c r="C116" s="199"/>
      <c r="D116" s="201"/>
      <c r="E116" s="201"/>
      <c r="F116" s="201" t="s">
        <v>468</v>
      </c>
      <c r="G116" s="201"/>
      <c r="H116" s="201"/>
      <c r="I116" s="201"/>
      <c r="J116" s="201"/>
      <c r="K116" s="201"/>
      <c r="L116" s="201"/>
      <c r="M116" s="201"/>
      <c r="N116" s="201"/>
      <c r="O116" s="201"/>
      <c r="P116" s="205"/>
      <c r="Q116" s="205"/>
      <c r="R116" s="205"/>
      <c r="S116" s="205"/>
      <c r="T116" s="205"/>
      <c r="U116" s="205"/>
      <c r="V116" s="205"/>
      <c r="W116" s="205"/>
      <c r="X116" s="205"/>
      <c r="Y116" s="205"/>
      <c r="Z116" s="205"/>
      <c r="AA116" s="205"/>
      <c r="AB116" s="205"/>
      <c r="AC116" s="205"/>
      <c r="AD116" s="205"/>
      <c r="AE116" s="205"/>
      <c r="AF116" s="205"/>
      <c r="AG116" s="205"/>
      <c r="AH116" s="205"/>
      <c r="AI116" s="205"/>
      <c r="AJ116" s="417" t="s">
        <v>488</v>
      </c>
      <c r="AK116" s="418"/>
      <c r="AL116" s="418"/>
      <c r="AM116" s="419"/>
      <c r="AN116" s="201"/>
      <c r="AO116" s="201"/>
      <c r="AP116" s="201"/>
      <c r="AQ116" s="201"/>
      <c r="AR116" s="201"/>
      <c r="AS116" s="201"/>
      <c r="AT116" s="201"/>
      <c r="AU116" s="201"/>
      <c r="AV116" s="201"/>
      <c r="AW116" s="201"/>
      <c r="AX116" s="201"/>
      <c r="AY116" s="201"/>
      <c r="AZ116" s="201"/>
      <c r="BA116" s="201"/>
      <c r="BB116" s="201"/>
      <c r="BC116" s="232"/>
    </row>
    <row r="117" spans="1:55" ht="35.1" customHeight="1" x14ac:dyDescent="0.25">
      <c r="A117" s="209" t="s">
        <v>471</v>
      </c>
      <c r="B117" s="201"/>
      <c r="C117" s="199"/>
      <c r="D117" s="201"/>
      <c r="E117" s="201"/>
      <c r="F117" s="201" t="s">
        <v>468</v>
      </c>
      <c r="G117" s="201"/>
      <c r="H117" s="205"/>
      <c r="I117" s="205"/>
      <c r="J117" s="205"/>
      <c r="K117" s="205"/>
      <c r="L117" s="205"/>
      <c r="M117" s="205"/>
      <c r="N117" s="205"/>
      <c r="O117" s="205"/>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5"/>
      <c r="AK117" s="205"/>
      <c r="AL117" s="205"/>
      <c r="AM117" s="205"/>
      <c r="AN117" s="205"/>
      <c r="AO117" s="205"/>
      <c r="AP117" s="205"/>
      <c r="AQ117" s="205"/>
      <c r="AR117" s="205"/>
      <c r="AS117" s="205"/>
      <c r="AT117" s="205"/>
      <c r="AU117" s="205"/>
      <c r="AV117" s="205"/>
      <c r="AW117" s="205"/>
      <c r="AX117" s="205"/>
      <c r="AY117" s="205"/>
      <c r="AZ117" s="205"/>
      <c r="BA117" s="205"/>
      <c r="BB117" s="205"/>
      <c r="BC117" s="233"/>
    </row>
    <row r="118" spans="1:55" ht="35.1" customHeight="1" x14ac:dyDescent="0.25">
      <c r="A118" s="209" t="s">
        <v>472</v>
      </c>
      <c r="B118" s="201"/>
      <c r="C118" s="199"/>
      <c r="D118" s="201"/>
      <c r="E118" s="201"/>
      <c r="F118" s="201" t="s">
        <v>468</v>
      </c>
      <c r="G118" s="201"/>
      <c r="H118" s="205"/>
      <c r="I118" s="205"/>
      <c r="J118" s="205"/>
      <c r="K118" s="205"/>
      <c r="L118" s="205"/>
      <c r="M118" s="205"/>
      <c r="N118" s="205"/>
      <c r="O118" s="205"/>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5"/>
      <c r="AK118" s="205"/>
      <c r="AL118" s="205"/>
      <c r="AM118" s="205"/>
      <c r="AN118" s="205"/>
      <c r="AO118" s="205"/>
      <c r="AP118" s="205"/>
      <c r="AQ118" s="205"/>
      <c r="AR118" s="205"/>
      <c r="AS118" s="205"/>
      <c r="AT118" s="205"/>
      <c r="AU118" s="205"/>
      <c r="AV118" s="205"/>
      <c r="AW118" s="205"/>
      <c r="AX118" s="205"/>
      <c r="AY118" s="205"/>
      <c r="AZ118" s="205"/>
      <c r="BA118" s="205"/>
      <c r="BB118" s="205"/>
      <c r="BC118" s="233"/>
    </row>
    <row r="119" spans="1:55" ht="35.1" customHeight="1" x14ac:dyDescent="0.25">
      <c r="A119" s="238" t="s">
        <v>473</v>
      </c>
      <c r="B119" s="239"/>
      <c r="C119" s="239"/>
      <c r="D119" s="239"/>
      <c r="E119" s="239"/>
      <c r="F119" s="239"/>
      <c r="G119" s="239"/>
      <c r="H119" s="239"/>
      <c r="I119" s="239"/>
      <c r="J119" s="239"/>
      <c r="K119" s="239"/>
      <c r="L119" s="239"/>
      <c r="M119" s="239"/>
      <c r="N119" s="239"/>
      <c r="O119" s="239"/>
      <c r="P119" s="239"/>
      <c r="Q119" s="239"/>
      <c r="R119" s="239"/>
      <c r="S119" s="239"/>
      <c r="T119" s="239"/>
      <c r="U119" s="239"/>
      <c r="V119" s="239"/>
      <c r="W119" s="239"/>
      <c r="X119" s="239"/>
      <c r="Y119" s="239"/>
      <c r="Z119" s="239"/>
      <c r="AA119" s="239"/>
      <c r="AB119" s="239"/>
      <c r="AC119" s="239"/>
      <c r="AD119" s="239"/>
      <c r="AE119" s="239"/>
      <c r="AF119" s="239"/>
      <c r="AG119" s="239"/>
      <c r="AH119" s="239"/>
      <c r="AI119" s="239"/>
      <c r="AJ119" s="239"/>
      <c r="AK119" s="239"/>
      <c r="AL119" s="239"/>
      <c r="AM119" s="239"/>
      <c r="AN119" s="239"/>
      <c r="AO119" s="239"/>
      <c r="AP119" s="239"/>
      <c r="AQ119" s="239"/>
      <c r="AR119" s="239"/>
      <c r="AS119" s="239"/>
      <c r="AT119" s="239"/>
      <c r="AU119" s="239"/>
      <c r="AV119" s="239"/>
      <c r="AW119" s="239"/>
      <c r="AX119" s="239"/>
      <c r="AY119" s="239"/>
      <c r="AZ119" s="239"/>
      <c r="BA119" s="239"/>
      <c r="BB119" s="239"/>
      <c r="BC119" s="241"/>
    </row>
    <row r="120" spans="1:55" ht="52.5" customHeight="1" x14ac:dyDescent="0.25">
      <c r="A120" s="202" t="s">
        <v>474</v>
      </c>
      <c r="B120" s="201"/>
      <c r="C120" s="199"/>
      <c r="D120" s="201"/>
      <c r="E120" s="201"/>
      <c r="F120" s="201" t="s">
        <v>475</v>
      </c>
      <c r="G120" s="201"/>
      <c r="H120" s="201"/>
      <c r="I120" s="201"/>
      <c r="J120" s="201"/>
      <c r="K120" s="201"/>
      <c r="L120" s="205"/>
      <c r="M120" s="205"/>
      <c r="N120" s="205"/>
      <c r="O120" s="205"/>
      <c r="P120" s="201"/>
      <c r="Q120" s="201"/>
      <c r="R120" s="201"/>
      <c r="S120" s="201"/>
      <c r="T120" s="205"/>
      <c r="U120" s="205"/>
      <c r="V120" s="205"/>
      <c r="W120" s="205"/>
      <c r="X120" s="201"/>
      <c r="Y120" s="201"/>
      <c r="Z120" s="201"/>
      <c r="AA120" s="201"/>
      <c r="AB120" s="205"/>
      <c r="AC120" s="205"/>
      <c r="AD120" s="205"/>
      <c r="AE120" s="205"/>
      <c r="AF120" s="201"/>
      <c r="AG120" s="201"/>
      <c r="AH120" s="201"/>
      <c r="AI120" s="201"/>
      <c r="AJ120" s="205"/>
      <c r="AK120" s="205"/>
      <c r="AL120" s="205"/>
      <c r="AM120" s="205"/>
      <c r="AN120" s="201"/>
      <c r="AO120" s="201"/>
      <c r="AP120" s="201"/>
      <c r="AQ120" s="201"/>
      <c r="AR120" s="205"/>
      <c r="AS120" s="205"/>
      <c r="AT120" s="205"/>
      <c r="AU120" s="205"/>
      <c r="AV120" s="201"/>
      <c r="AW120" s="201"/>
      <c r="AX120" s="201"/>
      <c r="AY120" s="201"/>
      <c r="AZ120" s="205"/>
      <c r="BA120" s="205"/>
      <c r="BB120" s="205"/>
      <c r="BC120" s="233"/>
    </row>
    <row r="121" spans="1:55" ht="35.1" customHeight="1" x14ac:dyDescent="0.25">
      <c r="A121" s="202" t="s">
        <v>476</v>
      </c>
      <c r="B121" s="201"/>
      <c r="C121" s="199"/>
      <c r="D121" s="201"/>
      <c r="E121" s="201"/>
      <c r="F121" s="201" t="s">
        <v>475</v>
      </c>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5"/>
      <c r="AG121" s="205"/>
      <c r="AH121" s="205"/>
      <c r="AI121" s="205"/>
      <c r="AJ121" s="201"/>
      <c r="AK121" s="201"/>
      <c r="AL121" s="201"/>
      <c r="AM121" s="201"/>
      <c r="AN121" s="201"/>
      <c r="AO121" s="201"/>
      <c r="AP121" s="201"/>
      <c r="AQ121" s="201"/>
      <c r="AR121" s="201"/>
      <c r="AS121" s="201"/>
      <c r="AT121" s="201"/>
      <c r="AU121" s="201"/>
      <c r="AV121" s="201"/>
      <c r="AW121" s="201"/>
      <c r="AX121" s="201"/>
      <c r="AY121" s="201"/>
      <c r="AZ121" s="205"/>
      <c r="BA121" s="205"/>
      <c r="BB121" s="205"/>
      <c r="BC121" s="233"/>
    </row>
    <row r="122" spans="1:55" ht="35.1" customHeight="1" x14ac:dyDescent="0.25">
      <c r="A122" s="202" t="s">
        <v>477</v>
      </c>
      <c r="B122" s="201"/>
      <c r="C122" s="199"/>
      <c r="D122" s="201"/>
      <c r="E122" s="201"/>
      <c r="F122" s="201" t="s">
        <v>475</v>
      </c>
      <c r="G122" s="201"/>
      <c r="H122" s="201"/>
      <c r="I122" s="201"/>
      <c r="J122" s="201"/>
      <c r="K122" s="201"/>
      <c r="L122" s="201"/>
      <c r="M122" s="201"/>
      <c r="N122" s="201"/>
      <c r="O122" s="201"/>
      <c r="P122" s="201"/>
      <c r="Q122" s="201"/>
      <c r="R122" s="201"/>
      <c r="S122" s="201"/>
      <c r="T122" s="205"/>
      <c r="U122" s="205"/>
      <c r="V122" s="205"/>
      <c r="W122" s="205"/>
      <c r="X122" s="201"/>
      <c r="Y122" s="201"/>
      <c r="Z122" s="201"/>
      <c r="AA122" s="201"/>
      <c r="AB122" s="201"/>
      <c r="AC122" s="201"/>
      <c r="AD122" s="201"/>
      <c r="AE122" s="201"/>
      <c r="AF122" s="201"/>
      <c r="AG122" s="201"/>
      <c r="AH122" s="201"/>
      <c r="AI122" s="201"/>
      <c r="AJ122" s="201"/>
      <c r="AK122" s="201"/>
      <c r="AL122" s="201"/>
      <c r="AM122" s="201"/>
      <c r="AN122" s="201"/>
      <c r="AO122" s="201"/>
      <c r="AP122" s="201"/>
      <c r="AQ122" s="201"/>
      <c r="AR122" s="201"/>
      <c r="AS122" s="201"/>
      <c r="AT122" s="201"/>
      <c r="AU122" s="201"/>
      <c r="AV122" s="201"/>
      <c r="AW122" s="201"/>
      <c r="AX122" s="201"/>
      <c r="AY122" s="201"/>
      <c r="AZ122" s="201"/>
      <c r="BA122" s="201"/>
      <c r="BB122" s="201"/>
      <c r="BC122" s="232"/>
    </row>
    <row r="123" spans="1:55" ht="35.1" customHeight="1" x14ac:dyDescent="0.25">
      <c r="A123" s="202" t="s">
        <v>478</v>
      </c>
      <c r="B123" s="201"/>
      <c r="C123" s="199"/>
      <c r="D123" s="201"/>
      <c r="E123" s="201"/>
      <c r="F123" s="201" t="s">
        <v>475</v>
      </c>
      <c r="G123" s="201"/>
      <c r="H123" s="201"/>
      <c r="I123" s="201"/>
      <c r="J123" s="201"/>
      <c r="K123" s="201"/>
      <c r="L123" s="205"/>
      <c r="M123" s="205"/>
      <c r="N123" s="205"/>
      <c r="O123" s="205"/>
      <c r="P123" s="201"/>
      <c r="Q123" s="201"/>
      <c r="R123" s="201"/>
      <c r="S123" s="201"/>
      <c r="T123" s="205"/>
      <c r="U123" s="205"/>
      <c r="V123" s="205"/>
      <c r="W123" s="205"/>
      <c r="X123" s="201"/>
      <c r="Y123" s="201"/>
      <c r="Z123" s="201"/>
      <c r="AA123" s="201"/>
      <c r="AB123" s="205"/>
      <c r="AC123" s="205"/>
      <c r="AD123" s="205"/>
      <c r="AE123" s="205"/>
      <c r="AF123" s="201"/>
      <c r="AG123" s="201"/>
      <c r="AH123" s="201"/>
      <c r="AI123" s="201"/>
      <c r="AJ123" s="205"/>
      <c r="AK123" s="205"/>
      <c r="AL123" s="205"/>
      <c r="AM123" s="205"/>
      <c r="AN123" s="201"/>
      <c r="AO123" s="201"/>
      <c r="AP123" s="201"/>
      <c r="AQ123" s="201"/>
      <c r="AR123" s="205"/>
      <c r="AS123" s="205"/>
      <c r="AT123" s="205"/>
      <c r="AU123" s="205"/>
      <c r="AV123" s="201"/>
      <c r="AW123" s="201"/>
      <c r="AX123" s="201"/>
      <c r="AY123" s="201"/>
      <c r="AZ123" s="205"/>
      <c r="BA123" s="205"/>
      <c r="BB123" s="205"/>
      <c r="BC123" s="233"/>
    </row>
    <row r="124" spans="1:55" ht="35.1" customHeight="1" x14ac:dyDescent="0.25">
      <c r="A124" s="209" t="s">
        <v>479</v>
      </c>
      <c r="B124" s="201"/>
      <c r="C124" s="199"/>
      <c r="D124" s="201"/>
      <c r="E124" s="201"/>
      <c r="F124" s="201" t="s">
        <v>475</v>
      </c>
      <c r="G124" s="201"/>
      <c r="H124" s="201"/>
      <c r="I124" s="201"/>
      <c r="J124" s="201"/>
      <c r="K124" s="201"/>
      <c r="L124" s="205"/>
      <c r="M124" s="205"/>
      <c r="N124" s="205"/>
      <c r="O124" s="205"/>
      <c r="P124" s="201"/>
      <c r="Q124" s="201"/>
      <c r="R124" s="201"/>
      <c r="S124" s="201"/>
      <c r="T124" s="205"/>
      <c r="U124" s="205"/>
      <c r="V124" s="205"/>
      <c r="W124" s="205"/>
      <c r="X124" s="201"/>
      <c r="Y124" s="201"/>
      <c r="Z124" s="201"/>
      <c r="AA124" s="201"/>
      <c r="AB124" s="205"/>
      <c r="AC124" s="205"/>
      <c r="AD124" s="205"/>
      <c r="AE124" s="205"/>
      <c r="AF124" s="201"/>
      <c r="AG124" s="201"/>
      <c r="AH124" s="201"/>
      <c r="AI124" s="201"/>
      <c r="AJ124" s="205"/>
      <c r="AK124" s="205"/>
      <c r="AL124" s="205"/>
      <c r="AM124" s="205"/>
      <c r="AN124" s="201"/>
      <c r="AO124" s="201"/>
      <c r="AP124" s="201"/>
      <c r="AQ124" s="201"/>
      <c r="AR124" s="205"/>
      <c r="AS124" s="205"/>
      <c r="AT124" s="205"/>
      <c r="AU124" s="205"/>
      <c r="AV124" s="201"/>
      <c r="AW124" s="201"/>
      <c r="AX124" s="201"/>
      <c r="AY124" s="201"/>
      <c r="AZ124" s="205"/>
      <c r="BA124" s="205"/>
      <c r="BB124" s="205"/>
      <c r="BC124" s="233"/>
    </row>
    <row r="125" spans="1:55" ht="57.75" customHeight="1" x14ac:dyDescent="0.25">
      <c r="A125" s="185" t="s">
        <v>480</v>
      </c>
      <c r="B125" s="210"/>
      <c r="C125" s="210"/>
      <c r="D125" s="210"/>
      <c r="E125" s="210"/>
      <c r="F125" s="211"/>
      <c r="G125" s="211"/>
      <c r="H125" s="211"/>
      <c r="I125" s="211"/>
      <c r="J125" s="211"/>
      <c r="K125" s="211"/>
      <c r="L125" s="211"/>
      <c r="M125" s="211"/>
      <c r="N125" s="211"/>
      <c r="O125" s="211"/>
      <c r="P125" s="211"/>
      <c r="Q125" s="211"/>
      <c r="R125" s="211"/>
      <c r="S125" s="211"/>
      <c r="T125" s="211"/>
      <c r="U125" s="211"/>
      <c r="V125" s="211"/>
      <c r="W125" s="211"/>
      <c r="X125" s="211"/>
      <c r="Y125" s="211"/>
      <c r="Z125" s="211"/>
      <c r="AA125" s="211"/>
      <c r="AB125" s="211"/>
      <c r="AC125" s="211"/>
      <c r="AD125" s="211"/>
      <c r="AE125" s="211"/>
      <c r="AF125" s="211"/>
      <c r="AG125" s="211"/>
      <c r="AH125" s="211"/>
      <c r="AI125" s="211"/>
      <c r="AJ125" s="211"/>
      <c r="AK125" s="211"/>
      <c r="AL125" s="211"/>
      <c r="AM125" s="211"/>
      <c r="AN125" s="211"/>
      <c r="AO125" s="211"/>
      <c r="AP125" s="211"/>
      <c r="AQ125" s="211"/>
      <c r="AR125" s="211"/>
      <c r="AS125" s="211"/>
      <c r="AT125" s="211"/>
      <c r="AU125" s="211"/>
      <c r="AV125" s="211"/>
      <c r="AW125" s="211"/>
      <c r="AX125" s="211"/>
      <c r="AY125" s="211"/>
      <c r="AZ125" s="211"/>
      <c r="BA125" s="211"/>
      <c r="BB125" s="211"/>
      <c r="BC125" s="235"/>
    </row>
    <row r="126" spans="1:55" ht="42.75" customHeight="1" x14ac:dyDescent="0.25">
      <c r="A126" s="242" t="s">
        <v>481</v>
      </c>
      <c r="B126" s="243"/>
      <c r="C126" s="243"/>
      <c r="D126" s="243"/>
      <c r="E126" s="243"/>
      <c r="F126" s="244"/>
      <c r="G126" s="244"/>
      <c r="H126" s="244"/>
      <c r="I126" s="244"/>
      <c r="J126" s="244"/>
      <c r="K126" s="244"/>
      <c r="L126" s="244"/>
      <c r="M126" s="244"/>
      <c r="N126" s="244"/>
      <c r="O126" s="244"/>
      <c r="P126" s="244"/>
      <c r="Q126" s="244"/>
      <c r="R126" s="244"/>
      <c r="S126" s="244"/>
      <c r="T126" s="244"/>
      <c r="U126" s="244"/>
      <c r="V126" s="244"/>
      <c r="W126" s="244"/>
      <c r="X126" s="244"/>
      <c r="Y126" s="244"/>
      <c r="Z126" s="244"/>
      <c r="AA126" s="244"/>
      <c r="AB126" s="244"/>
      <c r="AC126" s="244"/>
      <c r="AD126" s="244"/>
      <c r="AE126" s="244"/>
      <c r="AF126" s="244"/>
      <c r="AG126" s="244"/>
      <c r="AH126" s="244"/>
      <c r="AI126" s="244"/>
      <c r="AJ126" s="244"/>
      <c r="AK126" s="244"/>
      <c r="AL126" s="244"/>
      <c r="AM126" s="244"/>
      <c r="AN126" s="244"/>
      <c r="AO126" s="244"/>
      <c r="AP126" s="244"/>
      <c r="AQ126" s="244"/>
      <c r="AR126" s="244"/>
      <c r="AS126" s="244"/>
      <c r="AT126" s="244"/>
      <c r="AU126" s="244"/>
      <c r="AV126" s="244"/>
      <c r="AW126" s="244"/>
      <c r="AX126" s="244"/>
      <c r="AY126" s="244"/>
      <c r="AZ126" s="244"/>
      <c r="BA126" s="244"/>
      <c r="BB126" s="244"/>
      <c r="BC126" s="245"/>
    </row>
    <row r="127" spans="1:55" ht="75" customHeight="1" x14ac:dyDescent="0.25">
      <c r="A127" s="212" t="s">
        <v>482</v>
      </c>
      <c r="B127" s="173"/>
      <c r="C127" s="173"/>
      <c r="D127" s="173"/>
      <c r="E127" s="173"/>
      <c r="F127" s="213" t="s">
        <v>483</v>
      </c>
      <c r="G127" s="214"/>
      <c r="H127" s="214"/>
      <c r="I127" s="214"/>
      <c r="J127" s="214"/>
      <c r="K127" s="214"/>
      <c r="L127" s="180"/>
      <c r="M127" s="180"/>
      <c r="N127" s="180"/>
      <c r="O127" s="180"/>
      <c r="P127" s="214"/>
      <c r="Q127" s="214"/>
      <c r="R127" s="214"/>
      <c r="S127" s="214"/>
      <c r="T127" s="180"/>
      <c r="U127" s="180"/>
      <c r="V127" s="180"/>
      <c r="W127" s="180"/>
      <c r="X127" s="214"/>
      <c r="Y127" s="214"/>
      <c r="Z127" s="214"/>
      <c r="AA127" s="214"/>
      <c r="AB127" s="180"/>
      <c r="AC127" s="180"/>
      <c r="AD127" s="180"/>
      <c r="AE127" s="180"/>
      <c r="AF127" s="214"/>
      <c r="AG127" s="214"/>
      <c r="AH127" s="214"/>
      <c r="AI127" s="214"/>
      <c r="AJ127" s="180"/>
      <c r="AK127" s="180"/>
      <c r="AL127" s="180"/>
      <c r="AM127" s="180"/>
      <c r="AN127" s="214"/>
      <c r="AO127" s="214"/>
      <c r="AP127" s="214"/>
      <c r="AQ127" s="214"/>
      <c r="AR127" s="180"/>
      <c r="AS127" s="180"/>
      <c r="AT127" s="180"/>
      <c r="AU127" s="180"/>
      <c r="AV127" s="214"/>
      <c r="AW127" s="214"/>
      <c r="AX127" s="214"/>
      <c r="AY127" s="214"/>
      <c r="AZ127" s="180"/>
      <c r="BA127" s="180"/>
      <c r="BB127" s="180"/>
      <c r="BC127" s="225"/>
    </row>
    <row r="128" spans="1:55" ht="42" customHeight="1" x14ac:dyDescent="0.25">
      <c r="A128" s="212" t="s">
        <v>484</v>
      </c>
      <c r="B128" s="173"/>
      <c r="C128" s="173"/>
      <c r="D128" s="173"/>
      <c r="E128" s="173"/>
      <c r="F128" s="213" t="s">
        <v>483</v>
      </c>
      <c r="G128" s="214"/>
      <c r="H128" s="214"/>
      <c r="I128" s="214"/>
      <c r="J128" s="214"/>
      <c r="K128" s="214"/>
      <c r="L128" s="214"/>
      <c r="M128" s="214"/>
      <c r="N128" s="214"/>
      <c r="O128" s="214"/>
      <c r="P128" s="214"/>
      <c r="Q128" s="214"/>
      <c r="R128" s="214"/>
      <c r="S128" s="214"/>
      <c r="T128" s="180"/>
      <c r="U128" s="180"/>
      <c r="V128" s="180"/>
      <c r="W128" s="180"/>
      <c r="X128" s="180"/>
      <c r="Y128" s="180"/>
      <c r="Z128" s="180"/>
      <c r="AA128" s="180"/>
      <c r="AB128" s="214"/>
      <c r="AC128" s="214"/>
      <c r="AD128" s="214"/>
      <c r="AE128" s="214"/>
      <c r="AF128" s="214"/>
      <c r="AG128" s="214"/>
      <c r="AH128" s="214"/>
      <c r="AI128" s="214"/>
      <c r="AJ128" s="214"/>
      <c r="AK128" s="214"/>
      <c r="AL128" s="214"/>
      <c r="AM128" s="214"/>
      <c r="AN128" s="214"/>
      <c r="AO128" s="214"/>
      <c r="AP128" s="214"/>
      <c r="AQ128" s="214"/>
      <c r="AR128" s="180"/>
      <c r="AS128" s="180"/>
      <c r="AT128" s="180"/>
      <c r="AU128" s="180"/>
      <c r="AV128" s="180"/>
      <c r="AW128" s="180"/>
      <c r="AX128" s="180"/>
      <c r="AY128" s="180"/>
      <c r="AZ128" s="214"/>
      <c r="BA128" s="214"/>
      <c r="BB128" s="214"/>
      <c r="BC128" s="236"/>
    </row>
    <row r="129" spans="1:55" ht="48" customHeight="1" thickBot="1" x14ac:dyDescent="0.3">
      <c r="A129" s="215" t="s">
        <v>485</v>
      </c>
      <c r="B129" s="216"/>
      <c r="C129" s="216"/>
      <c r="D129" s="216"/>
      <c r="E129" s="216"/>
      <c r="F129" s="217" t="s">
        <v>483</v>
      </c>
      <c r="G129" s="218"/>
      <c r="H129" s="218"/>
      <c r="I129" s="218"/>
      <c r="J129" s="218"/>
      <c r="K129" s="218"/>
      <c r="L129" s="218"/>
      <c r="M129" s="218"/>
      <c r="N129" s="218"/>
      <c r="O129" s="218"/>
      <c r="P129" s="218"/>
      <c r="Q129" s="218"/>
      <c r="R129" s="218"/>
      <c r="S129" s="218"/>
      <c r="T129" s="218"/>
      <c r="U129" s="218"/>
      <c r="V129" s="218"/>
      <c r="W129" s="218"/>
      <c r="X129" s="218"/>
      <c r="Y129" s="218"/>
      <c r="Z129" s="218"/>
      <c r="AA129" s="218"/>
      <c r="AB129" s="218"/>
      <c r="AC129" s="218"/>
      <c r="AD129" s="218"/>
      <c r="AE129" s="218"/>
      <c r="AF129" s="218"/>
      <c r="AG129" s="218"/>
      <c r="AH129" s="218"/>
      <c r="AI129" s="218"/>
      <c r="AJ129" s="218"/>
      <c r="AK129" s="218"/>
      <c r="AL129" s="218"/>
      <c r="AM129" s="218"/>
      <c r="AN129" s="218"/>
      <c r="AO129" s="218"/>
      <c r="AP129" s="218"/>
      <c r="AQ129" s="218"/>
      <c r="AR129" s="218"/>
      <c r="AS129" s="218"/>
      <c r="AT129" s="218"/>
      <c r="AU129" s="218"/>
      <c r="AV129" s="218"/>
      <c r="AW129" s="218"/>
      <c r="AX129" s="218"/>
      <c r="AY129" s="218"/>
      <c r="AZ129" s="219"/>
      <c r="BA129" s="219"/>
      <c r="BB129" s="219"/>
      <c r="BC129" s="237"/>
    </row>
    <row r="130" spans="1:55" x14ac:dyDescent="0.25">
      <c r="A130" s="194"/>
      <c r="B130" s="162"/>
      <c r="C130" s="162"/>
      <c r="D130" s="162"/>
      <c r="E130" s="162"/>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95"/>
      <c r="AG130" s="195"/>
      <c r="AH130" s="195"/>
      <c r="AI130" s="195"/>
      <c r="AJ130" s="175"/>
      <c r="AK130" s="175"/>
      <c r="AL130" s="175"/>
      <c r="AM130" s="175"/>
      <c r="AN130" s="175"/>
      <c r="AO130" s="175"/>
      <c r="AP130" s="175"/>
      <c r="AQ130" s="175"/>
      <c r="AR130" s="175"/>
      <c r="AS130" s="175"/>
      <c r="AT130" s="175"/>
      <c r="AU130" s="175"/>
      <c r="AV130" s="175"/>
      <c r="AW130" s="175"/>
      <c r="AX130" s="175"/>
      <c r="AY130" s="175"/>
      <c r="AZ130" s="175"/>
      <c r="BA130" s="175"/>
      <c r="BB130" s="175"/>
      <c r="BC130" s="175"/>
    </row>
    <row r="131" spans="1:55" ht="24" customHeight="1" x14ac:dyDescent="0.25">
      <c r="A131" s="179" t="s">
        <v>486</v>
      </c>
      <c r="B131" s="372" t="s">
        <v>494</v>
      </c>
      <c r="C131" s="373"/>
      <c r="D131" s="373"/>
      <c r="E131" s="373"/>
      <c r="F131" s="373"/>
      <c r="G131" s="373"/>
      <c r="H131" s="373"/>
      <c r="I131" s="373"/>
      <c r="J131" s="373"/>
      <c r="K131" s="373"/>
      <c r="L131" s="373"/>
      <c r="M131" s="373"/>
      <c r="N131" s="373"/>
      <c r="O131" s="373"/>
      <c r="P131" s="220"/>
      <c r="Q131" s="220"/>
      <c r="R131" s="220"/>
      <c r="S131" s="220"/>
      <c r="T131" s="220"/>
      <c r="U131" s="220"/>
      <c r="V131" s="220"/>
      <c r="W131" s="220"/>
      <c r="X131" s="220"/>
      <c r="Y131" s="220"/>
      <c r="Z131" s="220"/>
      <c r="AA131" s="220"/>
      <c r="AB131" s="220"/>
      <c r="AC131" s="220"/>
      <c r="AD131" s="220"/>
      <c r="AE131" s="220"/>
      <c r="AF131" s="220"/>
      <c r="AG131" s="220"/>
      <c r="AH131" s="220"/>
      <c r="AI131" s="220"/>
      <c r="AJ131" s="220"/>
      <c r="AK131" s="220"/>
      <c r="AL131" s="220"/>
      <c r="AM131" s="220"/>
      <c r="AN131" s="220"/>
      <c r="AO131" s="220"/>
      <c r="AP131" s="220"/>
      <c r="AQ131" s="220"/>
      <c r="AR131" s="220"/>
      <c r="AS131" s="220"/>
      <c r="AT131" s="220"/>
      <c r="AU131" s="220"/>
      <c r="AV131" s="220"/>
      <c r="AW131" s="220"/>
      <c r="AX131" s="220"/>
      <c r="AY131" s="220"/>
      <c r="AZ131" s="220"/>
      <c r="BA131" s="220"/>
      <c r="BB131" s="220"/>
      <c r="BC131" s="246"/>
    </row>
    <row r="132" spans="1:55" x14ac:dyDescent="0.25">
      <c r="A132" s="194"/>
      <c r="B132" s="162"/>
      <c r="C132" s="162"/>
      <c r="D132" s="162"/>
      <c r="E132" s="162"/>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95"/>
      <c r="AG132" s="195"/>
      <c r="AH132" s="195"/>
      <c r="AI132" s="195"/>
      <c r="AJ132" s="175"/>
      <c r="AK132" s="175"/>
      <c r="AL132" s="175"/>
      <c r="AM132" s="175"/>
      <c r="AN132" s="175"/>
      <c r="AO132" s="175"/>
      <c r="AP132" s="175"/>
      <c r="AQ132" s="175"/>
      <c r="AR132" s="175"/>
      <c r="AS132" s="175"/>
      <c r="AT132" s="175"/>
      <c r="AU132" s="175"/>
      <c r="AV132" s="175"/>
      <c r="AW132" s="175"/>
      <c r="AX132" s="175"/>
      <c r="AY132" s="175"/>
      <c r="AZ132" s="175"/>
      <c r="BA132" s="175"/>
      <c r="BB132" s="175"/>
      <c r="BC132" s="175"/>
    </row>
    <row r="133" spans="1:55" x14ac:dyDescent="0.25">
      <c r="A133" s="194"/>
      <c r="B133" s="162"/>
      <c r="C133" s="162"/>
      <c r="D133" s="162"/>
      <c r="E133" s="162"/>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95"/>
      <c r="AG133" s="195"/>
      <c r="AH133" s="195"/>
      <c r="AI133" s="195"/>
      <c r="AJ133" s="175"/>
      <c r="AK133" s="175"/>
      <c r="AL133" s="175"/>
      <c r="AM133" s="175"/>
      <c r="AN133" s="175"/>
      <c r="AO133" s="175"/>
      <c r="AP133" s="175"/>
      <c r="AQ133" s="175"/>
      <c r="AR133" s="175"/>
      <c r="AS133" s="175"/>
      <c r="AT133" s="175"/>
      <c r="AU133" s="175"/>
      <c r="AV133" s="175"/>
      <c r="AW133" s="175"/>
      <c r="AX133" s="175"/>
      <c r="AY133" s="175"/>
      <c r="AZ133" s="175"/>
      <c r="BA133" s="175"/>
      <c r="BB133" s="175"/>
      <c r="BC133" s="175"/>
    </row>
    <row r="134" spans="1:55" x14ac:dyDescent="0.25">
      <c r="A134" s="194"/>
      <c r="B134" s="162"/>
      <c r="C134" s="162"/>
      <c r="D134" s="162"/>
      <c r="E134" s="162"/>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95"/>
      <c r="AG134" s="195"/>
      <c r="AH134" s="195"/>
      <c r="AI134" s="195"/>
      <c r="AJ134" s="175"/>
      <c r="AK134" s="175"/>
      <c r="AL134" s="175"/>
      <c r="AM134" s="175"/>
      <c r="AN134" s="175"/>
      <c r="AO134" s="175"/>
      <c r="AP134" s="175"/>
      <c r="AQ134" s="175"/>
      <c r="AR134" s="175"/>
      <c r="AS134" s="175"/>
      <c r="AT134" s="175"/>
      <c r="AU134" s="175"/>
      <c r="AV134" s="175"/>
      <c r="AW134" s="175"/>
      <c r="AX134" s="175"/>
      <c r="AY134" s="175"/>
      <c r="AZ134" s="175"/>
      <c r="BA134" s="175"/>
      <c r="BB134" s="175"/>
      <c r="BC134" s="175"/>
    </row>
    <row r="135" spans="1:55" x14ac:dyDescent="0.25">
      <c r="A135" s="194"/>
      <c r="B135" s="162"/>
      <c r="C135" s="162"/>
      <c r="D135" s="162"/>
      <c r="E135" s="162"/>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95"/>
      <c r="AG135" s="195"/>
      <c r="AH135" s="195"/>
      <c r="AI135" s="195"/>
      <c r="AJ135" s="175"/>
      <c r="AK135" s="175"/>
      <c r="AL135" s="175"/>
      <c r="AM135" s="175"/>
      <c r="AN135" s="175"/>
      <c r="AO135" s="175"/>
      <c r="AP135" s="175"/>
      <c r="AQ135" s="175"/>
      <c r="AR135" s="175"/>
      <c r="AS135" s="175"/>
      <c r="AT135" s="175"/>
      <c r="AU135" s="175"/>
      <c r="AV135" s="175"/>
      <c r="AW135" s="175"/>
      <c r="AX135" s="175"/>
      <c r="AY135" s="175"/>
      <c r="AZ135" s="175"/>
      <c r="BA135" s="175"/>
      <c r="BB135" s="175"/>
      <c r="BC135" s="175"/>
    </row>
    <row r="136" spans="1:55" x14ac:dyDescent="0.25">
      <c r="A136" s="194"/>
      <c r="B136" s="162"/>
      <c r="C136" s="162"/>
      <c r="D136" s="162"/>
      <c r="E136" s="162"/>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95"/>
      <c r="AG136" s="195"/>
      <c r="AH136" s="195"/>
      <c r="AI136" s="195"/>
      <c r="AJ136" s="175"/>
      <c r="AK136" s="175"/>
      <c r="AL136" s="175"/>
      <c r="AM136" s="175"/>
      <c r="AN136" s="175"/>
      <c r="AO136" s="175"/>
      <c r="AP136" s="175"/>
      <c r="AQ136" s="175"/>
      <c r="AR136" s="175"/>
      <c r="AS136" s="175"/>
      <c r="AT136" s="175"/>
      <c r="AU136" s="175"/>
      <c r="AV136" s="175"/>
      <c r="AW136" s="175"/>
      <c r="AX136" s="175"/>
      <c r="AY136" s="175"/>
      <c r="AZ136" s="175"/>
      <c r="BA136" s="175"/>
      <c r="BB136" s="175"/>
      <c r="BC136" s="175"/>
    </row>
    <row r="137" spans="1:55" x14ac:dyDescent="0.25">
      <c r="A137" s="194"/>
      <c r="B137" s="162"/>
      <c r="C137" s="162"/>
      <c r="D137" s="162"/>
      <c r="E137" s="162"/>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95"/>
      <c r="AG137" s="195"/>
      <c r="AH137" s="195"/>
      <c r="AI137" s="195"/>
      <c r="AJ137" s="175"/>
      <c r="AK137" s="175"/>
      <c r="AL137" s="175"/>
      <c r="AM137" s="175"/>
      <c r="AN137" s="175"/>
      <c r="AO137" s="175"/>
      <c r="AP137" s="175"/>
      <c r="AQ137" s="175"/>
      <c r="AR137" s="175"/>
      <c r="AS137" s="175"/>
      <c r="AT137" s="175"/>
      <c r="AU137" s="175"/>
      <c r="AV137" s="175"/>
      <c r="AW137" s="175"/>
      <c r="AX137" s="175"/>
      <c r="AY137" s="175"/>
      <c r="AZ137" s="175"/>
      <c r="BA137" s="175"/>
      <c r="BB137" s="175"/>
      <c r="BC137" s="175"/>
    </row>
    <row r="138" spans="1:55" x14ac:dyDescent="0.25">
      <c r="A138" s="194"/>
      <c r="B138" s="162"/>
      <c r="C138" s="162"/>
      <c r="D138" s="162"/>
      <c r="E138" s="162"/>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95"/>
      <c r="AG138" s="195"/>
      <c r="AH138" s="195"/>
      <c r="AI138" s="195"/>
      <c r="AJ138" s="175"/>
      <c r="AK138" s="175"/>
      <c r="AL138" s="175"/>
      <c r="AM138" s="175"/>
      <c r="AN138" s="175"/>
      <c r="AO138" s="175"/>
      <c r="AP138" s="175"/>
      <c r="AQ138" s="175"/>
      <c r="AR138" s="175"/>
      <c r="AS138" s="175"/>
      <c r="AT138" s="175"/>
      <c r="AU138" s="175"/>
      <c r="AV138" s="175"/>
      <c r="AW138" s="175"/>
      <c r="AX138" s="175"/>
      <c r="AY138" s="175"/>
      <c r="AZ138" s="175"/>
      <c r="BA138" s="175"/>
      <c r="BB138" s="175"/>
      <c r="BC138" s="175"/>
    </row>
    <row r="139" spans="1:55" x14ac:dyDescent="0.25">
      <c r="A139" s="194"/>
      <c r="B139" s="162"/>
      <c r="C139" s="162"/>
      <c r="D139" s="162"/>
      <c r="E139" s="162"/>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95"/>
      <c r="AG139" s="195"/>
      <c r="AH139" s="195"/>
      <c r="AI139" s="195"/>
      <c r="AJ139" s="175"/>
      <c r="AK139" s="175"/>
      <c r="AL139" s="175"/>
      <c r="AM139" s="175"/>
      <c r="AN139" s="175"/>
      <c r="AO139" s="175"/>
      <c r="AP139" s="175"/>
      <c r="AQ139" s="175"/>
      <c r="AR139" s="175"/>
      <c r="AS139" s="175"/>
      <c r="AT139" s="175"/>
      <c r="AU139" s="175"/>
      <c r="AV139" s="175"/>
      <c r="AW139" s="175"/>
      <c r="AX139" s="175"/>
      <c r="AY139" s="175"/>
      <c r="AZ139" s="175"/>
      <c r="BA139" s="175"/>
      <c r="BB139" s="175"/>
      <c r="BC139" s="175"/>
    </row>
    <row r="140" spans="1:55" x14ac:dyDescent="0.25">
      <c r="A140" s="194"/>
      <c r="B140" s="162"/>
      <c r="C140" s="162"/>
      <c r="D140" s="162"/>
      <c r="E140" s="162"/>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95"/>
      <c r="AG140" s="195"/>
      <c r="AH140" s="195"/>
      <c r="AI140" s="195"/>
      <c r="AJ140" s="175"/>
      <c r="AK140" s="175"/>
      <c r="AL140" s="175"/>
      <c r="AM140" s="175"/>
      <c r="AN140" s="175"/>
      <c r="AO140" s="175"/>
      <c r="AP140" s="175"/>
      <c r="AQ140" s="175"/>
      <c r="AR140" s="175"/>
      <c r="AS140" s="175"/>
      <c r="AT140" s="175"/>
      <c r="AU140" s="175"/>
      <c r="AV140" s="175"/>
      <c r="AW140" s="175"/>
      <c r="AX140" s="175"/>
      <c r="AY140" s="175"/>
      <c r="AZ140" s="175"/>
      <c r="BA140" s="175"/>
      <c r="BB140" s="175"/>
      <c r="BC140" s="175"/>
    </row>
    <row r="141" spans="1:55" x14ac:dyDescent="0.25">
      <c r="A141" s="194"/>
      <c r="B141" s="162"/>
      <c r="C141" s="162"/>
      <c r="D141" s="162"/>
      <c r="E141" s="162"/>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95"/>
      <c r="AG141" s="195"/>
      <c r="AH141" s="195"/>
      <c r="AI141" s="195"/>
      <c r="AJ141" s="175"/>
      <c r="AK141" s="175"/>
      <c r="AL141" s="175"/>
      <c r="AM141" s="175"/>
      <c r="AN141" s="175"/>
      <c r="AO141" s="175"/>
      <c r="AP141" s="175"/>
      <c r="AQ141" s="175"/>
      <c r="AR141" s="175"/>
      <c r="AS141" s="175"/>
      <c r="AT141" s="175"/>
      <c r="AU141" s="175"/>
      <c r="AV141" s="175"/>
      <c r="AW141" s="175"/>
      <c r="AX141" s="175"/>
      <c r="AY141" s="175"/>
      <c r="AZ141" s="175"/>
      <c r="BA141" s="175"/>
      <c r="BB141" s="175"/>
      <c r="BC141" s="175"/>
    </row>
    <row r="142" spans="1:55" x14ac:dyDescent="0.25">
      <c r="A142" s="194"/>
      <c r="B142" s="162"/>
      <c r="C142" s="162"/>
      <c r="D142" s="162"/>
      <c r="E142" s="162"/>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95"/>
      <c r="AG142" s="195"/>
      <c r="AH142" s="195"/>
      <c r="AI142" s="195"/>
      <c r="AJ142" s="175"/>
      <c r="AK142" s="175"/>
      <c r="AL142" s="175"/>
      <c r="AM142" s="175"/>
      <c r="AN142" s="175"/>
      <c r="AO142" s="175"/>
      <c r="AP142" s="175"/>
      <c r="AQ142" s="175"/>
      <c r="AR142" s="175"/>
      <c r="AS142" s="175"/>
      <c r="AT142" s="175"/>
      <c r="AU142" s="175"/>
      <c r="AV142" s="175"/>
      <c r="AW142" s="175"/>
      <c r="AX142" s="175"/>
      <c r="AY142" s="175"/>
      <c r="AZ142" s="175"/>
      <c r="BA142" s="175"/>
      <c r="BB142" s="175"/>
      <c r="BC142" s="175"/>
    </row>
    <row r="143" spans="1:55" x14ac:dyDescent="0.25">
      <c r="A143" s="194"/>
      <c r="B143" s="162"/>
      <c r="C143" s="162"/>
      <c r="D143" s="162"/>
      <c r="E143" s="162"/>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95"/>
      <c r="AG143" s="195"/>
      <c r="AH143" s="195"/>
      <c r="AI143" s="195"/>
      <c r="AJ143" s="175"/>
      <c r="AK143" s="175"/>
      <c r="AL143" s="175"/>
      <c r="AM143" s="175"/>
      <c r="AN143" s="175"/>
      <c r="AO143" s="175"/>
      <c r="AP143" s="175"/>
      <c r="AQ143" s="175"/>
      <c r="AR143" s="175"/>
      <c r="AS143" s="175"/>
      <c r="AT143" s="175"/>
      <c r="AU143" s="175"/>
      <c r="AV143" s="175"/>
      <c r="AW143" s="175"/>
      <c r="AX143" s="175"/>
      <c r="AY143" s="175"/>
      <c r="AZ143" s="175"/>
      <c r="BA143" s="175"/>
      <c r="BB143" s="175"/>
      <c r="BC143" s="175"/>
    </row>
    <row r="144" spans="1:55" x14ac:dyDescent="0.25">
      <c r="A144" s="194"/>
      <c r="B144" s="162"/>
      <c r="C144" s="162"/>
      <c r="D144" s="162"/>
      <c r="E144" s="162"/>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95"/>
      <c r="AG144" s="195"/>
      <c r="AH144" s="195"/>
      <c r="AI144" s="195"/>
      <c r="AJ144" s="175"/>
      <c r="AK144" s="175"/>
      <c r="AL144" s="175"/>
      <c r="AM144" s="175"/>
      <c r="AN144" s="175"/>
      <c r="AO144" s="175"/>
      <c r="AP144" s="175"/>
      <c r="AQ144" s="175"/>
      <c r="AR144" s="175"/>
      <c r="AS144" s="175"/>
      <c r="AT144" s="175"/>
      <c r="AU144" s="175"/>
      <c r="AV144" s="175"/>
      <c r="AW144" s="175"/>
      <c r="AX144" s="175"/>
      <c r="AY144" s="175"/>
      <c r="AZ144" s="175"/>
      <c r="BA144" s="175"/>
      <c r="BB144" s="175"/>
      <c r="BC144" s="175"/>
    </row>
    <row r="145" spans="1:55" x14ac:dyDescent="0.25">
      <c r="A145" s="194"/>
      <c r="B145" s="162"/>
      <c r="C145" s="162"/>
      <c r="D145" s="162"/>
      <c r="E145" s="162"/>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95"/>
      <c r="AG145" s="195"/>
      <c r="AH145" s="195"/>
      <c r="AI145" s="195"/>
      <c r="AJ145" s="175"/>
      <c r="AK145" s="175"/>
      <c r="AL145" s="175"/>
      <c r="AM145" s="175"/>
      <c r="AN145" s="175"/>
      <c r="AO145" s="175"/>
      <c r="AP145" s="175"/>
      <c r="AQ145" s="175"/>
      <c r="AR145" s="175"/>
      <c r="AS145" s="175"/>
      <c r="AT145" s="175"/>
      <c r="AU145" s="175"/>
      <c r="AV145" s="175"/>
      <c r="AW145" s="175"/>
      <c r="AX145" s="175"/>
      <c r="AY145" s="175"/>
      <c r="AZ145" s="175"/>
      <c r="BA145" s="175"/>
      <c r="BB145" s="175"/>
      <c r="BC145" s="175"/>
    </row>
    <row r="146" spans="1:55" x14ac:dyDescent="0.25">
      <c r="A146" s="194"/>
      <c r="B146" s="162"/>
      <c r="C146" s="162"/>
      <c r="D146" s="162"/>
      <c r="E146" s="162"/>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95"/>
      <c r="AG146" s="195"/>
      <c r="AH146" s="195"/>
      <c r="AI146" s="195"/>
      <c r="AJ146" s="175"/>
      <c r="AK146" s="175"/>
      <c r="AL146" s="175"/>
      <c r="AM146" s="175"/>
      <c r="AN146" s="175"/>
      <c r="AO146" s="175"/>
      <c r="AP146" s="175"/>
      <c r="AQ146" s="175"/>
      <c r="AR146" s="175"/>
      <c r="AS146" s="175"/>
      <c r="AT146" s="175"/>
      <c r="AU146" s="175"/>
      <c r="AV146" s="175"/>
      <c r="AW146" s="175"/>
      <c r="AX146" s="175"/>
      <c r="AY146" s="175"/>
      <c r="AZ146" s="175"/>
      <c r="BA146" s="175"/>
      <c r="BB146" s="175"/>
      <c r="BC146" s="175"/>
    </row>
    <row r="147" spans="1:55" x14ac:dyDescent="0.25">
      <c r="A147" s="194"/>
      <c r="B147" s="162"/>
      <c r="C147" s="162"/>
      <c r="D147" s="162"/>
      <c r="E147" s="162"/>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95"/>
      <c r="AG147" s="195"/>
      <c r="AH147" s="195"/>
      <c r="AI147" s="195"/>
      <c r="AJ147" s="175"/>
      <c r="AK147" s="175"/>
      <c r="AL147" s="175"/>
      <c r="AM147" s="175"/>
      <c r="AN147" s="175"/>
      <c r="AO147" s="175"/>
      <c r="AP147" s="175"/>
      <c r="AQ147" s="175"/>
      <c r="AR147" s="175"/>
      <c r="AS147" s="175"/>
      <c r="AT147" s="175"/>
      <c r="AU147" s="175"/>
      <c r="AV147" s="175"/>
      <c r="AW147" s="175"/>
      <c r="AX147" s="175"/>
      <c r="AY147" s="175"/>
      <c r="AZ147" s="175"/>
      <c r="BA147" s="175"/>
      <c r="BB147" s="175"/>
      <c r="BC147" s="175"/>
    </row>
    <row r="148" spans="1:55" x14ac:dyDescent="0.25">
      <c r="A148" s="194"/>
      <c r="B148" s="162"/>
      <c r="C148" s="162"/>
      <c r="D148" s="162"/>
      <c r="E148" s="162"/>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95"/>
      <c r="AG148" s="195"/>
      <c r="AH148" s="195"/>
      <c r="AI148" s="195"/>
      <c r="AJ148" s="175"/>
      <c r="AK148" s="175"/>
      <c r="AL148" s="175"/>
      <c r="AM148" s="175"/>
      <c r="AN148" s="175"/>
      <c r="AO148" s="175"/>
      <c r="AP148" s="175"/>
      <c r="AQ148" s="175"/>
      <c r="AR148" s="175"/>
      <c r="AS148" s="175"/>
      <c r="AT148" s="175"/>
      <c r="AU148" s="175"/>
      <c r="AV148" s="175"/>
      <c r="AW148" s="175"/>
      <c r="AX148" s="175"/>
      <c r="AY148" s="175"/>
      <c r="AZ148" s="175"/>
      <c r="BA148" s="175"/>
      <c r="BB148" s="175"/>
      <c r="BC148" s="175"/>
    </row>
    <row r="149" spans="1:55" x14ac:dyDescent="0.25">
      <c r="A149" s="194"/>
      <c r="B149" s="162"/>
      <c r="C149" s="162"/>
      <c r="D149" s="162"/>
      <c r="E149" s="162"/>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95"/>
      <c r="AG149" s="195"/>
      <c r="AH149" s="195"/>
      <c r="AI149" s="195"/>
      <c r="AJ149" s="175"/>
      <c r="AK149" s="175"/>
      <c r="AL149" s="175"/>
      <c r="AM149" s="175"/>
      <c r="AN149" s="175"/>
      <c r="AO149" s="175"/>
      <c r="AP149" s="175"/>
      <c r="AQ149" s="175"/>
      <c r="AR149" s="175"/>
      <c r="AS149" s="175"/>
      <c r="AT149" s="175"/>
      <c r="AU149" s="175"/>
      <c r="AV149" s="175"/>
      <c r="AW149" s="175"/>
      <c r="AX149" s="175"/>
      <c r="AY149" s="175"/>
      <c r="AZ149" s="175"/>
      <c r="BA149" s="175"/>
      <c r="BB149" s="175"/>
      <c r="BC149" s="175"/>
    </row>
    <row r="150" spans="1:55" x14ac:dyDescent="0.25">
      <c r="A150" s="194"/>
      <c r="B150" s="162"/>
      <c r="C150" s="162"/>
      <c r="D150" s="162"/>
      <c r="E150" s="162"/>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95"/>
      <c r="AG150" s="195"/>
      <c r="AH150" s="195"/>
      <c r="AI150" s="195"/>
      <c r="AJ150" s="175"/>
      <c r="AK150" s="175"/>
      <c r="AL150" s="175"/>
      <c r="AM150" s="175"/>
      <c r="AN150" s="175"/>
      <c r="AO150" s="175"/>
      <c r="AP150" s="175"/>
      <c r="AQ150" s="175"/>
      <c r="AR150" s="175"/>
      <c r="AS150" s="175"/>
      <c r="AT150" s="175"/>
      <c r="AU150" s="175"/>
      <c r="AV150" s="175"/>
      <c r="AW150" s="175"/>
      <c r="AX150" s="175"/>
      <c r="AY150" s="175"/>
      <c r="AZ150" s="175"/>
      <c r="BA150" s="175"/>
      <c r="BB150" s="175"/>
      <c r="BC150" s="175"/>
    </row>
  </sheetData>
  <mergeCells count="38">
    <mergeCell ref="AJ114:AM114"/>
    <mergeCell ref="AJ115:AM115"/>
    <mergeCell ref="AJ116:AM116"/>
    <mergeCell ref="B11:B12"/>
    <mergeCell ref="C11:C12"/>
    <mergeCell ref="D11:D12"/>
    <mergeCell ref="E11:E12"/>
    <mergeCell ref="P10:S11"/>
    <mergeCell ref="T10:W11"/>
    <mergeCell ref="B10:E10"/>
    <mergeCell ref="F10:F12"/>
    <mergeCell ref="G10:G12"/>
    <mergeCell ref="H10:K11"/>
    <mergeCell ref="L10:O11"/>
    <mergeCell ref="AV10:AY11"/>
    <mergeCell ref="AZ10:BC11"/>
    <mergeCell ref="X10:AA11"/>
    <mergeCell ref="AB10:AE11"/>
    <mergeCell ref="AF10:AI11"/>
    <mergeCell ref="AJ10:AM11"/>
    <mergeCell ref="AN10:AQ11"/>
    <mergeCell ref="AR10:AU11"/>
    <mergeCell ref="B131:O131"/>
    <mergeCell ref="A7:BC7"/>
    <mergeCell ref="B1:D1"/>
    <mergeCell ref="E1:AV4"/>
    <mergeCell ref="AW1:BC4"/>
    <mergeCell ref="B2:D2"/>
    <mergeCell ref="B3:D3"/>
    <mergeCell ref="B4:D4"/>
    <mergeCell ref="B5:AV5"/>
    <mergeCell ref="AW5:BC5"/>
    <mergeCell ref="B6:Y6"/>
    <mergeCell ref="Z6:AD6"/>
    <mergeCell ref="AE6:BC6"/>
    <mergeCell ref="A8:BC8"/>
    <mergeCell ref="A9:BC9"/>
    <mergeCell ref="A10:A12"/>
  </mergeCells>
  <pageMargins left="0.70866141732283472" right="0.70866141732283472" top="0.74803149606299213" bottom="0.74803149606299213" header="0.31496062992125984" footer="0.31496062992125984"/>
  <pageSetup scale="5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FF0000"/>
  </sheetPr>
  <dimension ref="A1:K65"/>
  <sheetViews>
    <sheetView zoomScale="90" zoomScaleNormal="90" workbookViewId="0">
      <selection activeCell="C7" sqref="C7"/>
    </sheetView>
  </sheetViews>
  <sheetFormatPr baseColWidth="10" defaultColWidth="11.42578125" defaultRowHeight="13.5" x14ac:dyDescent="0.25"/>
  <cols>
    <col min="1" max="1" width="27.42578125" style="25" customWidth="1"/>
    <col min="2" max="2" width="28.5703125" style="25" customWidth="1"/>
    <col min="3" max="3" width="20.5703125" style="25" customWidth="1"/>
    <col min="4" max="4" width="25" style="25" customWidth="1"/>
    <col min="5" max="6" width="21.85546875" style="25" customWidth="1"/>
    <col min="7" max="7" width="19.7109375" style="25" customWidth="1"/>
    <col min="8" max="8" width="11.42578125" style="25"/>
    <col min="9" max="9" width="12.140625" style="25" customWidth="1"/>
    <col min="10" max="16384" width="11.42578125" style="25"/>
  </cols>
  <sheetData>
    <row r="1" spans="1:11" x14ac:dyDescent="0.25">
      <c r="A1" s="90"/>
      <c r="B1" s="90"/>
      <c r="C1" s="90"/>
      <c r="D1" s="90"/>
      <c r="E1" s="90"/>
      <c r="F1" s="90"/>
      <c r="G1" s="90"/>
      <c r="H1" s="90"/>
      <c r="I1" s="90"/>
    </row>
    <row r="2" spans="1:11" ht="25.5" x14ac:dyDescent="0.25">
      <c r="A2" s="90"/>
      <c r="B2" s="90"/>
      <c r="C2" s="90"/>
      <c r="D2" s="91" t="s">
        <v>20</v>
      </c>
      <c r="E2" s="92"/>
      <c r="F2" s="92"/>
      <c r="G2" s="92"/>
      <c r="H2" s="93" t="s">
        <v>42</v>
      </c>
      <c r="I2" s="93">
        <v>1</v>
      </c>
    </row>
    <row r="3" spans="1:11" ht="25.5" x14ac:dyDescent="0.25">
      <c r="A3" s="90"/>
      <c r="B3" s="90"/>
      <c r="C3" s="90"/>
      <c r="D3" s="91" t="s">
        <v>40</v>
      </c>
      <c r="E3" s="92"/>
      <c r="F3" s="92"/>
      <c r="G3" s="92"/>
      <c r="H3" s="93" t="s">
        <v>43</v>
      </c>
      <c r="I3" s="93"/>
    </row>
    <row r="4" spans="1:11" x14ac:dyDescent="0.25">
      <c r="A4" s="90"/>
      <c r="B4" s="90"/>
      <c r="C4" s="90"/>
      <c r="D4" s="90"/>
      <c r="E4" s="90"/>
      <c r="F4" s="90"/>
      <c r="G4" s="90"/>
      <c r="H4" s="90"/>
      <c r="I4" s="90"/>
    </row>
    <row r="5" spans="1:11" x14ac:dyDescent="0.25">
      <c r="A5" s="90"/>
      <c r="B5" s="90"/>
      <c r="C5" s="90"/>
      <c r="D5" s="90"/>
      <c r="E5" s="90"/>
      <c r="F5" s="90"/>
      <c r="G5" s="90"/>
      <c r="H5" s="90"/>
      <c r="I5" s="90"/>
    </row>
    <row r="6" spans="1:11" ht="68.25" customHeight="1" x14ac:dyDescent="0.25">
      <c r="A6" s="283" t="s">
        <v>21</v>
      </c>
      <c r="B6" s="283" t="s">
        <v>44</v>
      </c>
      <c r="C6" s="88" t="s">
        <v>107</v>
      </c>
      <c r="D6" s="126" t="s">
        <v>89</v>
      </c>
      <c r="E6" s="126" t="s">
        <v>49</v>
      </c>
      <c r="F6" s="126" t="s">
        <v>94</v>
      </c>
      <c r="G6" s="126" t="s">
        <v>61</v>
      </c>
      <c r="H6" s="272" t="s">
        <v>41</v>
      </c>
      <c r="I6" s="274" t="s">
        <v>95</v>
      </c>
    </row>
    <row r="7" spans="1:11" ht="150.75" customHeight="1" x14ac:dyDescent="0.25">
      <c r="A7" s="284"/>
      <c r="B7" s="284"/>
      <c r="C7" s="29" t="s">
        <v>157</v>
      </c>
      <c r="D7" s="29" t="s">
        <v>22</v>
      </c>
      <c r="E7" s="29" t="s">
        <v>50</v>
      </c>
      <c r="F7" s="29" t="s">
        <v>62</v>
      </c>
      <c r="G7" s="29" t="s">
        <v>60</v>
      </c>
      <c r="H7" s="273"/>
      <c r="I7" s="275"/>
    </row>
    <row r="8" spans="1:11" ht="13.5" customHeight="1" x14ac:dyDescent="0.25">
      <c r="A8" s="284"/>
      <c r="B8" s="284"/>
      <c r="C8" s="30">
        <v>0.4</v>
      </c>
      <c r="D8" s="30">
        <v>0.15</v>
      </c>
      <c r="E8" s="30">
        <v>0.2</v>
      </c>
      <c r="F8" s="30">
        <v>0.15</v>
      </c>
      <c r="G8" s="30">
        <v>0.1</v>
      </c>
      <c r="H8" s="30">
        <f>SUM(C8:G8)</f>
        <v>1</v>
      </c>
      <c r="I8" s="275"/>
    </row>
    <row r="9" spans="1:11" ht="27" x14ac:dyDescent="0.25">
      <c r="A9" s="276" t="s">
        <v>23</v>
      </c>
      <c r="B9" s="33" t="s">
        <v>24</v>
      </c>
      <c r="C9" s="38"/>
      <c r="D9" s="36"/>
      <c r="E9" s="37"/>
      <c r="F9" s="37"/>
      <c r="G9" s="37"/>
      <c r="H9" s="34">
        <f>(C9*$C$8)+(D9*$D$8)+(E9*$E$8)+(F9*$F$8)+(G9*$G$8)</f>
        <v>0</v>
      </c>
      <c r="I9" s="34"/>
      <c r="K9" s="56"/>
    </row>
    <row r="10" spans="1:11" x14ac:dyDescent="0.25">
      <c r="A10" s="277"/>
      <c r="B10" s="33" t="s">
        <v>25</v>
      </c>
      <c r="C10" s="38"/>
      <c r="D10" s="36"/>
      <c r="E10" s="37"/>
      <c r="F10" s="37"/>
      <c r="G10" s="37"/>
      <c r="H10" s="34">
        <f t="shared" ref="H10:H25" si="0">(C10*$C$8)+(D10*$D$8)+(E10*$E$8)+(F10*$F$8)+(G10*$G$8)</f>
        <v>0</v>
      </c>
      <c r="I10" s="34"/>
      <c r="K10" s="56"/>
    </row>
    <row r="11" spans="1:11" ht="27" x14ac:dyDescent="0.25">
      <c r="A11" s="277"/>
      <c r="B11" s="33" t="s">
        <v>26</v>
      </c>
      <c r="C11" s="38"/>
      <c r="D11" s="36"/>
      <c r="E11" s="37"/>
      <c r="F11" s="37"/>
      <c r="G11" s="37"/>
      <c r="H11" s="34">
        <f t="shared" si="0"/>
        <v>0</v>
      </c>
      <c r="I11" s="34"/>
      <c r="K11" s="56"/>
    </row>
    <row r="12" spans="1:11" x14ac:dyDescent="0.25">
      <c r="A12" s="277"/>
      <c r="B12" s="33" t="s">
        <v>27</v>
      </c>
      <c r="C12" s="38"/>
      <c r="D12" s="36"/>
      <c r="E12" s="37"/>
      <c r="F12" s="37"/>
      <c r="G12" s="37"/>
      <c r="H12" s="34">
        <f t="shared" si="0"/>
        <v>0</v>
      </c>
      <c r="I12" s="34"/>
      <c r="K12" s="56"/>
    </row>
    <row r="13" spans="1:11" x14ac:dyDescent="0.25">
      <c r="A13" s="278" t="s">
        <v>28</v>
      </c>
      <c r="B13" s="33" t="s">
        <v>29</v>
      </c>
      <c r="C13" s="38"/>
      <c r="D13" s="36"/>
      <c r="E13" s="37"/>
      <c r="F13" s="37"/>
      <c r="G13" s="37"/>
      <c r="H13" s="34">
        <f t="shared" si="0"/>
        <v>0</v>
      </c>
      <c r="I13" s="34"/>
      <c r="K13" s="56"/>
    </row>
    <row r="14" spans="1:11" x14ac:dyDescent="0.25">
      <c r="A14" s="277"/>
      <c r="B14" s="33" t="s">
        <v>30</v>
      </c>
      <c r="C14" s="38"/>
      <c r="D14" s="36"/>
      <c r="E14" s="37"/>
      <c r="F14" s="37"/>
      <c r="G14" s="37"/>
      <c r="H14" s="34">
        <f t="shared" si="0"/>
        <v>0</v>
      </c>
      <c r="I14" s="34"/>
      <c r="K14" s="56"/>
    </row>
    <row r="15" spans="1:11" x14ac:dyDescent="0.25">
      <c r="A15" s="277"/>
      <c r="B15" s="33" t="s">
        <v>31</v>
      </c>
      <c r="C15" s="38"/>
      <c r="D15" s="37"/>
      <c r="E15" s="37"/>
      <c r="F15" s="37"/>
      <c r="G15" s="37"/>
      <c r="H15" s="34">
        <f t="shared" si="0"/>
        <v>0</v>
      </c>
      <c r="I15" s="34"/>
      <c r="K15" s="56"/>
    </row>
    <row r="16" spans="1:11" x14ac:dyDescent="0.25">
      <c r="A16" s="277"/>
      <c r="B16" s="33" t="s">
        <v>32</v>
      </c>
      <c r="C16" s="38"/>
      <c r="D16" s="37"/>
      <c r="E16" s="37"/>
      <c r="F16" s="37"/>
      <c r="G16" s="37"/>
      <c r="H16" s="34">
        <f t="shared" si="0"/>
        <v>0</v>
      </c>
      <c r="I16" s="34"/>
      <c r="K16" s="56"/>
    </row>
    <row r="17" spans="1:11" x14ac:dyDescent="0.25">
      <c r="A17" s="277"/>
      <c r="B17" s="33" t="s">
        <v>45</v>
      </c>
      <c r="C17" s="38"/>
      <c r="D17" s="37"/>
      <c r="E17" s="37"/>
      <c r="F17" s="37"/>
      <c r="G17" s="37"/>
      <c r="H17" s="34">
        <f t="shared" si="0"/>
        <v>0</v>
      </c>
      <c r="I17" s="34"/>
      <c r="K17" s="56"/>
    </row>
    <row r="18" spans="1:11" ht="36" customHeight="1" x14ac:dyDescent="0.25">
      <c r="A18" s="277"/>
      <c r="B18" s="33" t="s">
        <v>33</v>
      </c>
      <c r="C18" s="38"/>
      <c r="D18" s="37"/>
      <c r="E18" s="37"/>
      <c r="F18" s="37"/>
      <c r="G18" s="37"/>
      <c r="H18" s="34">
        <f t="shared" si="0"/>
        <v>0</v>
      </c>
      <c r="I18" s="34"/>
      <c r="K18" s="56"/>
    </row>
    <row r="19" spans="1:11" x14ac:dyDescent="0.25">
      <c r="A19" s="279" t="s">
        <v>34</v>
      </c>
      <c r="B19" s="33" t="s">
        <v>46</v>
      </c>
      <c r="C19" s="38"/>
      <c r="D19" s="37"/>
      <c r="E19" s="37"/>
      <c r="F19" s="37"/>
      <c r="G19" s="37"/>
      <c r="H19" s="34">
        <f t="shared" si="0"/>
        <v>0</v>
      </c>
      <c r="I19" s="34"/>
      <c r="K19" s="56"/>
    </row>
    <row r="20" spans="1:11" x14ac:dyDescent="0.25">
      <c r="A20" s="279"/>
      <c r="B20" s="33" t="s">
        <v>48</v>
      </c>
      <c r="C20" s="38"/>
      <c r="D20" s="37"/>
      <c r="E20" s="37"/>
      <c r="F20" s="37"/>
      <c r="G20" s="37"/>
      <c r="H20" s="34">
        <f t="shared" si="0"/>
        <v>0</v>
      </c>
      <c r="I20" s="34"/>
      <c r="K20" s="56"/>
    </row>
    <row r="21" spans="1:11" x14ac:dyDescent="0.25">
      <c r="A21" s="279"/>
      <c r="B21" s="33" t="s">
        <v>47</v>
      </c>
      <c r="C21" s="38"/>
      <c r="D21" s="37"/>
      <c r="E21" s="37"/>
      <c r="F21" s="37"/>
      <c r="G21" s="37"/>
      <c r="H21" s="34">
        <f t="shared" si="0"/>
        <v>0</v>
      </c>
      <c r="I21" s="34"/>
      <c r="K21" s="56"/>
    </row>
    <row r="22" spans="1:11" ht="27" x14ac:dyDescent="0.25">
      <c r="A22" s="277"/>
      <c r="B22" s="33" t="s">
        <v>35</v>
      </c>
      <c r="C22" s="38"/>
      <c r="D22" s="37"/>
      <c r="E22" s="37"/>
      <c r="F22" s="37"/>
      <c r="G22" s="37"/>
      <c r="H22" s="34">
        <f t="shared" si="0"/>
        <v>0</v>
      </c>
      <c r="I22" s="34"/>
      <c r="K22" s="56"/>
    </row>
    <row r="23" spans="1:11" ht="27" x14ac:dyDescent="0.25">
      <c r="A23" s="277"/>
      <c r="B23" s="33" t="s">
        <v>36</v>
      </c>
      <c r="C23" s="38"/>
      <c r="D23" s="37"/>
      <c r="E23" s="37"/>
      <c r="F23" s="37"/>
      <c r="G23" s="37"/>
      <c r="H23" s="34">
        <f t="shared" si="0"/>
        <v>0</v>
      </c>
      <c r="I23" s="34"/>
      <c r="K23" s="56"/>
    </row>
    <row r="24" spans="1:11" x14ac:dyDescent="0.25">
      <c r="A24" s="280" t="s">
        <v>39</v>
      </c>
      <c r="B24" s="33" t="s">
        <v>37</v>
      </c>
      <c r="C24" s="38"/>
      <c r="D24" s="37"/>
      <c r="E24" s="37"/>
      <c r="F24" s="37"/>
      <c r="G24" s="37"/>
      <c r="H24" s="34">
        <f t="shared" si="0"/>
        <v>0</v>
      </c>
      <c r="I24" s="34"/>
      <c r="K24" s="56"/>
    </row>
    <row r="25" spans="1:11" ht="38.25" customHeight="1" x14ac:dyDescent="0.25">
      <c r="A25" s="277"/>
      <c r="B25" s="33" t="s">
        <v>38</v>
      </c>
      <c r="C25" s="38"/>
      <c r="D25" s="37"/>
      <c r="E25" s="37"/>
      <c r="F25" s="37"/>
      <c r="G25" s="37"/>
      <c r="H25" s="34">
        <f t="shared" si="0"/>
        <v>0</v>
      </c>
      <c r="I25" s="34"/>
      <c r="K25" s="56"/>
    </row>
    <row r="26" spans="1:11" x14ac:dyDescent="0.25">
      <c r="A26" s="32"/>
      <c r="B26" s="31"/>
      <c r="C26" s="35"/>
      <c r="D26" s="34"/>
      <c r="E26" s="34"/>
      <c r="F26" s="34"/>
      <c r="G26" s="34"/>
      <c r="H26" s="34"/>
      <c r="I26" s="34"/>
    </row>
    <row r="28" spans="1:11" x14ac:dyDescent="0.25">
      <c r="B28" s="48"/>
      <c r="C28" s="48"/>
    </row>
    <row r="31" spans="1:11" ht="25.5" x14ac:dyDescent="0.25">
      <c r="A31" s="84" t="s">
        <v>21</v>
      </c>
      <c r="B31" s="84" t="s">
        <v>44</v>
      </c>
      <c r="C31" s="84" t="s">
        <v>41</v>
      </c>
    </row>
    <row r="32" spans="1:11" ht="27" x14ac:dyDescent="0.25">
      <c r="A32" s="85" t="s">
        <v>23</v>
      </c>
      <c r="B32" s="33" t="s">
        <v>24</v>
      </c>
      <c r="C32" s="37"/>
    </row>
    <row r="33" spans="1:9" ht="28.5" x14ac:dyDescent="0.25">
      <c r="A33" s="87" t="s">
        <v>34</v>
      </c>
      <c r="B33" s="33" t="s">
        <v>25</v>
      </c>
      <c r="C33" s="37"/>
    </row>
    <row r="34" spans="1:9" ht="28.5" x14ac:dyDescent="0.25">
      <c r="A34" s="87" t="s">
        <v>34</v>
      </c>
      <c r="B34" s="33" t="s">
        <v>26</v>
      </c>
      <c r="C34" s="37"/>
    </row>
    <row r="35" spans="1:9" ht="28.5" x14ac:dyDescent="0.25">
      <c r="A35" s="86" t="s">
        <v>28</v>
      </c>
      <c r="B35" s="33" t="s">
        <v>27</v>
      </c>
      <c r="C35" s="37"/>
    </row>
    <row r="36" spans="1:9" ht="28.5" x14ac:dyDescent="0.25">
      <c r="A36" s="86" t="s">
        <v>28</v>
      </c>
      <c r="B36" s="33" t="s">
        <v>29</v>
      </c>
      <c r="C36" s="37"/>
    </row>
    <row r="37" spans="1:9" x14ac:dyDescent="0.25">
      <c r="A37" s="85" t="s">
        <v>23</v>
      </c>
      <c r="B37" s="33" t="s">
        <v>30</v>
      </c>
      <c r="C37" s="37"/>
    </row>
    <row r="38" spans="1:9" ht="28.5" x14ac:dyDescent="0.25">
      <c r="A38" s="86" t="s">
        <v>28</v>
      </c>
      <c r="B38" s="33" t="s">
        <v>31</v>
      </c>
      <c r="C38" s="37"/>
    </row>
    <row r="39" spans="1:9" x14ac:dyDescent="0.25">
      <c r="A39" s="85" t="s">
        <v>23</v>
      </c>
      <c r="B39" s="33" t="s">
        <v>32</v>
      </c>
      <c r="C39" s="37"/>
    </row>
    <row r="40" spans="1:9" ht="33.75" customHeight="1" x14ac:dyDescent="0.25">
      <c r="A40" s="86" t="s">
        <v>28</v>
      </c>
      <c r="B40" s="33" t="s">
        <v>45</v>
      </c>
      <c r="C40" s="37"/>
    </row>
    <row r="41" spans="1:9" ht="28.5" x14ac:dyDescent="0.25">
      <c r="A41" s="86" t="s">
        <v>28</v>
      </c>
      <c r="B41" s="33" t="s">
        <v>33</v>
      </c>
      <c r="C41" s="37"/>
    </row>
    <row r="42" spans="1:9" ht="28.5" x14ac:dyDescent="0.25">
      <c r="A42" s="83" t="s">
        <v>39</v>
      </c>
      <c r="B42" s="33" t="s">
        <v>46</v>
      </c>
      <c r="C42" s="37"/>
    </row>
    <row r="43" spans="1:9" x14ac:dyDescent="0.25">
      <c r="A43" s="85" t="s">
        <v>23</v>
      </c>
      <c r="B43" s="33" t="s">
        <v>48</v>
      </c>
      <c r="C43" s="37"/>
    </row>
    <row r="44" spans="1:9" ht="28.5" x14ac:dyDescent="0.25">
      <c r="A44" s="87" t="s">
        <v>34</v>
      </c>
      <c r="B44" s="33" t="s">
        <v>47</v>
      </c>
      <c r="C44" s="37"/>
    </row>
    <row r="45" spans="1:9" s="49" customFormat="1" ht="28.5" x14ac:dyDescent="0.25">
      <c r="A45" s="83" t="s">
        <v>39</v>
      </c>
      <c r="B45" s="33" t="s">
        <v>35</v>
      </c>
      <c r="C45" s="37"/>
      <c r="D45" s="281"/>
      <c r="E45" s="281"/>
      <c r="F45" s="281"/>
    </row>
    <row r="46" spans="1:9" s="49" customFormat="1" ht="28.5" x14ac:dyDescent="0.25">
      <c r="A46" s="86" t="s">
        <v>28</v>
      </c>
      <c r="B46" s="33" t="s">
        <v>36</v>
      </c>
      <c r="C46" s="37"/>
      <c r="D46" s="282"/>
      <c r="E46" s="282"/>
      <c r="F46" s="282"/>
      <c r="I46" s="50"/>
    </row>
    <row r="47" spans="1:9" s="49" customFormat="1" ht="28.5" x14ac:dyDescent="0.25">
      <c r="A47" s="87" t="s">
        <v>34</v>
      </c>
      <c r="B47" s="33" t="s">
        <v>37</v>
      </c>
      <c r="C47" s="37"/>
      <c r="D47" s="51"/>
      <c r="E47" s="51"/>
      <c r="F47" s="51"/>
      <c r="G47" s="51"/>
      <c r="H47" s="50"/>
      <c r="I47" s="50"/>
    </row>
    <row r="48" spans="1:9" s="49" customFormat="1" ht="28.5" x14ac:dyDescent="0.25">
      <c r="A48" s="87" t="s">
        <v>34</v>
      </c>
      <c r="B48" s="33" t="s">
        <v>38</v>
      </c>
      <c r="C48" s="37"/>
      <c r="D48" s="51"/>
      <c r="E48" s="51"/>
      <c r="F48" s="51"/>
      <c r="G48" s="51"/>
      <c r="H48" s="50"/>
      <c r="I48" s="50"/>
    </row>
    <row r="55" spans="2:3" ht="14.25" thickBot="1" x14ac:dyDescent="0.3"/>
    <row r="56" spans="2:3" ht="14.25" thickBot="1" x14ac:dyDescent="0.3">
      <c r="B56" s="58" t="s">
        <v>90</v>
      </c>
      <c r="C56" s="59" t="s">
        <v>91</v>
      </c>
    </row>
    <row r="57" spans="2:3" x14ac:dyDescent="0.25">
      <c r="B57" s="39" t="s">
        <v>51</v>
      </c>
      <c r="C57" s="39">
        <v>1</v>
      </c>
    </row>
    <row r="58" spans="2:3" x14ac:dyDescent="0.25">
      <c r="B58" s="39" t="s">
        <v>52</v>
      </c>
      <c r="C58" s="39">
        <v>3</v>
      </c>
    </row>
    <row r="59" spans="2:3" x14ac:dyDescent="0.25">
      <c r="B59" s="39" t="s">
        <v>53</v>
      </c>
      <c r="C59" s="39">
        <v>5</v>
      </c>
    </row>
    <row r="62" spans="2:3" ht="40.5" x14ac:dyDescent="0.25">
      <c r="B62" s="31" t="s">
        <v>54</v>
      </c>
      <c r="C62" s="34">
        <v>0</v>
      </c>
    </row>
    <row r="63" spans="2:3" ht="40.5" x14ac:dyDescent="0.25">
      <c r="B63" s="31" t="s">
        <v>55</v>
      </c>
      <c r="C63" s="34">
        <v>1</v>
      </c>
    </row>
    <row r="64" spans="2:3" ht="27" x14ac:dyDescent="0.25">
      <c r="B64" s="31" t="s">
        <v>56</v>
      </c>
      <c r="C64" s="34">
        <v>3</v>
      </c>
    </row>
    <row r="65" spans="2:3" ht="40.5" x14ac:dyDescent="0.25">
      <c r="B65" s="31" t="s">
        <v>57</v>
      </c>
      <c r="C65" s="34">
        <v>5</v>
      </c>
    </row>
  </sheetData>
  <mergeCells count="11">
    <mergeCell ref="A24:A25"/>
    <mergeCell ref="D45:D46"/>
    <mergeCell ref="E45:E46"/>
    <mergeCell ref="F45:F46"/>
    <mergeCell ref="A6:A8"/>
    <mergeCell ref="B6:B8"/>
    <mergeCell ref="H6:H7"/>
    <mergeCell ref="I6:I8"/>
    <mergeCell ref="A9:A12"/>
    <mergeCell ref="A13:A18"/>
    <mergeCell ref="A19:A23"/>
  </mergeCells>
  <dataValidations count="2">
    <dataValidation type="list" allowBlank="1" showInputMessage="1" showErrorMessage="1" sqref="C9:C25 G9:G25">
      <formula1>$C$57:$C$60</formula1>
    </dataValidation>
    <dataValidation type="list" allowBlank="1" showInputMessage="1" showErrorMessage="1" sqref="D9:D25">
      <formula1>$C$62:$C$65</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50"/>
    <pageSetUpPr fitToPage="1"/>
  </sheetPr>
  <dimension ref="A2:W27"/>
  <sheetViews>
    <sheetView topLeftCell="A5" zoomScale="120" zoomScaleNormal="120" workbookViewId="0">
      <selection activeCell="I8" sqref="I8"/>
    </sheetView>
  </sheetViews>
  <sheetFormatPr baseColWidth="10" defaultColWidth="11.42578125" defaultRowHeight="13.5" x14ac:dyDescent="0.25"/>
  <cols>
    <col min="1" max="1" width="27.42578125" style="25" customWidth="1"/>
    <col min="2" max="2" width="28.5703125" style="25" customWidth="1"/>
    <col min="3" max="6" width="4.7109375" style="25" customWidth="1"/>
    <col min="7" max="7" width="5" style="25" bestFit="1" customWidth="1"/>
    <col min="8" max="8" width="11.28515625" style="25" hidden="1" customWidth="1"/>
    <col min="9" max="9" width="14.7109375" style="25" customWidth="1"/>
    <col min="10" max="10" width="8.140625" style="25" hidden="1" customWidth="1"/>
    <col min="11" max="11" width="6.7109375" style="25" customWidth="1"/>
    <col min="12" max="17" width="10.7109375" style="25" customWidth="1"/>
    <col min="18" max="18" width="12.85546875" style="25" customWidth="1"/>
    <col min="19" max="19" width="12.140625" style="25" customWidth="1"/>
    <col min="20" max="20" width="11.42578125" style="25"/>
    <col min="21" max="21" width="11.42578125" style="25" customWidth="1"/>
    <col min="22" max="22" width="11.42578125" style="25"/>
    <col min="23" max="23" width="11.42578125" style="25" customWidth="1"/>
    <col min="24" max="16384" width="11.42578125" style="25"/>
  </cols>
  <sheetData>
    <row r="2" spans="1:23" ht="25.5" x14ac:dyDescent="0.25">
      <c r="L2" s="26" t="s">
        <v>20</v>
      </c>
      <c r="M2" s="134"/>
      <c r="N2" s="134"/>
      <c r="O2" s="134"/>
      <c r="P2" s="134"/>
      <c r="Q2" s="134"/>
      <c r="R2" s="28" t="s">
        <v>42</v>
      </c>
      <c r="S2" s="28">
        <v>1</v>
      </c>
    </row>
    <row r="3" spans="1:23" ht="25.5" x14ac:dyDescent="0.25">
      <c r="L3" s="26" t="s">
        <v>40</v>
      </c>
      <c r="M3" s="134"/>
      <c r="N3" s="134"/>
      <c r="O3" s="134"/>
      <c r="P3" s="134"/>
      <c r="Q3" s="134"/>
      <c r="R3" s="28" t="s">
        <v>43</v>
      </c>
      <c r="S3" s="28"/>
    </row>
    <row r="6" spans="1:23" ht="55.5" customHeight="1" thickBot="1" x14ac:dyDescent="0.3">
      <c r="A6" s="283" t="s">
        <v>21</v>
      </c>
      <c r="B6" s="283" t="s">
        <v>44</v>
      </c>
      <c r="C6" s="292" t="s">
        <v>176</v>
      </c>
      <c r="D6" s="293"/>
      <c r="E6" s="293"/>
      <c r="F6" s="293"/>
      <c r="G6" s="293"/>
      <c r="H6" s="293"/>
      <c r="I6" s="293"/>
      <c r="J6" s="293"/>
      <c r="K6" s="294"/>
      <c r="L6" s="295" t="s">
        <v>162</v>
      </c>
      <c r="M6" s="296"/>
      <c r="N6" s="295" t="s">
        <v>161</v>
      </c>
      <c r="O6" s="296"/>
      <c r="P6" s="292" t="s">
        <v>163</v>
      </c>
      <c r="Q6" s="294"/>
      <c r="R6" s="272" t="s">
        <v>41</v>
      </c>
      <c r="S6" s="274" t="s">
        <v>95</v>
      </c>
    </row>
    <row r="7" spans="1:23" ht="192" customHeight="1" thickBot="1" x14ac:dyDescent="0.3">
      <c r="A7" s="284"/>
      <c r="B7" s="284"/>
      <c r="C7" s="144" t="s">
        <v>226</v>
      </c>
      <c r="D7" s="145" t="s">
        <v>230</v>
      </c>
      <c r="E7" s="146" t="s">
        <v>227</v>
      </c>
      <c r="F7" s="147" t="s">
        <v>101</v>
      </c>
      <c r="G7" s="148" t="s">
        <v>85</v>
      </c>
      <c r="H7" s="285" t="s">
        <v>159</v>
      </c>
      <c r="I7" s="286"/>
      <c r="J7" s="286"/>
      <c r="K7" s="287"/>
      <c r="L7" s="288" t="s">
        <v>160</v>
      </c>
      <c r="M7" s="289"/>
      <c r="N7" s="288" t="s">
        <v>168</v>
      </c>
      <c r="O7" s="289"/>
      <c r="P7" s="290" t="s">
        <v>167</v>
      </c>
      <c r="Q7" s="291"/>
      <c r="R7" s="273"/>
      <c r="S7" s="275"/>
      <c r="W7" s="25" t="s">
        <v>175</v>
      </c>
    </row>
    <row r="8" spans="1:23" ht="27" x14ac:dyDescent="0.25">
      <c r="A8" s="276" t="s">
        <v>23</v>
      </c>
      <c r="B8" s="33" t="s">
        <v>24</v>
      </c>
      <c r="C8" s="38">
        <v>1</v>
      </c>
      <c r="D8" s="38">
        <v>0</v>
      </c>
      <c r="E8" s="38">
        <v>3</v>
      </c>
      <c r="F8" s="38">
        <v>0</v>
      </c>
      <c r="G8" s="38">
        <f>SUM(C8:F8)</f>
        <v>4</v>
      </c>
      <c r="H8" s="38">
        <f>(C8*5)+(D8*3)+(E8*1)+(F8*0)</f>
        <v>8</v>
      </c>
      <c r="I8" s="149" t="str">
        <f t="shared" ref="I8:I24" si="0">+IF(($C8/$G8)&gt;=0.2,"MUY ALTO (CATASTRÓFICO)",+IF((($C8/G8)+($D8/$G8))&gt;=0.3,"Alto (Mayor)",+IF((($C8/$G8)+($D8/$G8)+($E8/$G8))&gt;=0.4,"MEDIO (MODERADO)",+IF(($C8/$G8)+($D8/$G8)+($E8/$G8)+($F8/$G8)&gt;=0.5,"Bajo",""))))</f>
        <v>MUY ALTO (CATASTRÓFICO)</v>
      </c>
      <c r="J8" s="133">
        <f t="shared" ref="J8:J24" si="1">+IF($I8="MUY ALTO (CATASTRÓFICO)","5")+IF($I8="Alto (Mayor)","3")+IF($I8="MEDIO (MODERADO)","1")+IF($I8="Bajo","0")</f>
        <v>5</v>
      </c>
      <c r="K8" s="131">
        <f>J8*0.5</f>
        <v>2.5</v>
      </c>
      <c r="L8" s="36">
        <v>0</v>
      </c>
      <c r="M8" s="131">
        <f>L8*0.2</f>
        <v>0</v>
      </c>
      <c r="N8" s="36">
        <v>1</v>
      </c>
      <c r="O8" s="121">
        <f>N8*0.2</f>
        <v>0.2</v>
      </c>
      <c r="P8" s="36">
        <v>1</v>
      </c>
      <c r="Q8" s="37">
        <f>P8*0.1</f>
        <v>0.1</v>
      </c>
      <c r="R8" s="132">
        <f>K8+M8+O8+Q8</f>
        <v>2.8000000000000003</v>
      </c>
      <c r="S8" s="34"/>
      <c r="U8" s="95"/>
      <c r="W8" s="133" t="s">
        <v>100</v>
      </c>
    </row>
    <row r="9" spans="1:23" x14ac:dyDescent="0.25">
      <c r="A9" s="277"/>
      <c r="B9" s="33" t="s">
        <v>25</v>
      </c>
      <c r="C9" s="38">
        <v>0</v>
      </c>
      <c r="D9" s="38">
        <v>2</v>
      </c>
      <c r="E9" s="38">
        <v>2</v>
      </c>
      <c r="F9" s="38">
        <v>1</v>
      </c>
      <c r="G9" s="38">
        <f t="shared" ref="G9:G24" si="2">SUM(C9:F9)</f>
        <v>5</v>
      </c>
      <c r="H9" s="38">
        <f t="shared" ref="H9:H24" si="3">(C9*5)+(D9*3)+(E9*1)+(F9*0)</f>
        <v>8</v>
      </c>
      <c r="I9" s="149" t="str">
        <f t="shared" si="0"/>
        <v>Alto (Mayor)</v>
      </c>
      <c r="J9" s="133">
        <f t="shared" si="1"/>
        <v>3</v>
      </c>
      <c r="K9" s="131">
        <f t="shared" ref="K9:K24" si="4">J9*0.5</f>
        <v>1.5</v>
      </c>
      <c r="L9" s="36">
        <v>0</v>
      </c>
      <c r="M9" s="131">
        <f t="shared" ref="M9:M24" si="5">L9*0.2</f>
        <v>0</v>
      </c>
      <c r="N9" s="36">
        <v>3</v>
      </c>
      <c r="O9" s="121">
        <f t="shared" ref="O9:O24" si="6">N9*0.2</f>
        <v>0.60000000000000009</v>
      </c>
      <c r="P9" s="36">
        <v>5</v>
      </c>
      <c r="Q9" s="37">
        <f t="shared" ref="Q9:Q24" si="7">P9*0.1</f>
        <v>0.5</v>
      </c>
      <c r="R9" s="132">
        <f t="shared" ref="R9:R24" si="8">K9+M9+O9+Q9</f>
        <v>2.6</v>
      </c>
      <c r="S9" s="34"/>
      <c r="U9" s="95"/>
      <c r="W9" s="133" t="s">
        <v>99</v>
      </c>
    </row>
    <row r="10" spans="1:23" ht="27" x14ac:dyDescent="0.25">
      <c r="A10" s="277"/>
      <c r="B10" s="33" t="s">
        <v>26</v>
      </c>
      <c r="C10" s="38">
        <v>0</v>
      </c>
      <c r="D10" s="38">
        <v>0</v>
      </c>
      <c r="E10" s="38">
        <v>1</v>
      </c>
      <c r="F10" s="38">
        <v>2</v>
      </c>
      <c r="G10" s="38">
        <f t="shared" si="2"/>
        <v>3</v>
      </c>
      <c r="H10" s="38">
        <f t="shared" si="3"/>
        <v>1</v>
      </c>
      <c r="I10" s="149" t="str">
        <f t="shared" si="0"/>
        <v>Bajo</v>
      </c>
      <c r="J10" s="133">
        <f t="shared" si="1"/>
        <v>0</v>
      </c>
      <c r="K10" s="131">
        <f t="shared" si="4"/>
        <v>0</v>
      </c>
      <c r="L10" s="36">
        <v>0</v>
      </c>
      <c r="M10" s="131">
        <f t="shared" si="5"/>
        <v>0</v>
      </c>
      <c r="N10" s="36">
        <v>3</v>
      </c>
      <c r="O10" s="121">
        <f t="shared" si="6"/>
        <v>0.60000000000000009</v>
      </c>
      <c r="P10" s="36">
        <v>5</v>
      </c>
      <c r="Q10" s="37">
        <f t="shared" si="7"/>
        <v>0.5</v>
      </c>
      <c r="R10" s="132">
        <f t="shared" si="8"/>
        <v>1.1000000000000001</v>
      </c>
      <c r="S10" s="34"/>
      <c r="U10" s="95"/>
      <c r="W10" s="133" t="s">
        <v>101</v>
      </c>
    </row>
    <row r="11" spans="1:23" x14ac:dyDescent="0.25">
      <c r="A11" s="277"/>
      <c r="B11" s="33" t="s">
        <v>27</v>
      </c>
      <c r="C11" s="38">
        <v>0</v>
      </c>
      <c r="D11" s="38">
        <v>2</v>
      </c>
      <c r="E11" s="38">
        <v>2</v>
      </c>
      <c r="F11" s="38">
        <v>1</v>
      </c>
      <c r="G11" s="38">
        <f t="shared" si="2"/>
        <v>5</v>
      </c>
      <c r="H11" s="38">
        <f t="shared" si="3"/>
        <v>8</v>
      </c>
      <c r="I11" s="149" t="str">
        <f t="shared" si="0"/>
        <v>Alto (Mayor)</v>
      </c>
      <c r="J11" s="133">
        <f t="shared" si="1"/>
        <v>3</v>
      </c>
      <c r="K11" s="131">
        <f t="shared" si="4"/>
        <v>1.5</v>
      </c>
      <c r="L11" s="36">
        <v>5</v>
      </c>
      <c r="M11" s="131">
        <f t="shared" si="5"/>
        <v>1</v>
      </c>
      <c r="N11" s="36">
        <v>5</v>
      </c>
      <c r="O11" s="121">
        <f t="shared" si="6"/>
        <v>1</v>
      </c>
      <c r="P11" s="36">
        <v>1</v>
      </c>
      <c r="Q11" s="37">
        <f t="shared" si="7"/>
        <v>0.1</v>
      </c>
      <c r="R11" s="132">
        <f t="shared" si="8"/>
        <v>3.6</v>
      </c>
      <c r="S11" s="34"/>
      <c r="U11" s="95"/>
      <c r="W11" s="133" t="s">
        <v>99</v>
      </c>
    </row>
    <row r="12" spans="1:23" ht="25.5" x14ac:dyDescent="0.25">
      <c r="A12" s="278" t="s">
        <v>28</v>
      </c>
      <c r="B12" s="33" t="s">
        <v>29</v>
      </c>
      <c r="C12" s="38">
        <v>0</v>
      </c>
      <c r="D12" s="38">
        <v>0</v>
      </c>
      <c r="E12" s="38">
        <v>1</v>
      </c>
      <c r="F12" s="38">
        <v>1</v>
      </c>
      <c r="G12" s="38">
        <f t="shared" si="2"/>
        <v>2</v>
      </c>
      <c r="H12" s="38">
        <f t="shared" si="3"/>
        <v>1</v>
      </c>
      <c r="I12" s="149" t="str">
        <f t="shared" si="0"/>
        <v>MEDIO (MODERADO)</v>
      </c>
      <c r="J12" s="133">
        <f t="shared" si="1"/>
        <v>1</v>
      </c>
      <c r="K12" s="131">
        <f t="shared" si="4"/>
        <v>0.5</v>
      </c>
      <c r="L12" s="36">
        <v>0</v>
      </c>
      <c r="M12" s="131">
        <f t="shared" si="5"/>
        <v>0</v>
      </c>
      <c r="N12" s="36">
        <v>1</v>
      </c>
      <c r="O12" s="121">
        <f t="shared" si="6"/>
        <v>0.2</v>
      </c>
      <c r="P12" s="36">
        <v>1</v>
      </c>
      <c r="Q12" s="37">
        <f t="shared" si="7"/>
        <v>0.1</v>
      </c>
      <c r="R12" s="132">
        <f t="shared" si="8"/>
        <v>0.79999999999999993</v>
      </c>
      <c r="S12" s="34"/>
      <c r="U12" s="95"/>
      <c r="W12" s="133" t="s">
        <v>100</v>
      </c>
    </row>
    <row r="13" spans="1:23" ht="25.5" x14ac:dyDescent="0.25">
      <c r="A13" s="277"/>
      <c r="B13" s="33" t="s">
        <v>30</v>
      </c>
      <c r="C13" s="38">
        <v>0</v>
      </c>
      <c r="D13" s="38">
        <v>0</v>
      </c>
      <c r="E13" s="38">
        <v>4</v>
      </c>
      <c r="F13" s="38">
        <v>5</v>
      </c>
      <c r="G13" s="38">
        <f t="shared" si="2"/>
        <v>9</v>
      </c>
      <c r="H13" s="38">
        <f t="shared" si="3"/>
        <v>4</v>
      </c>
      <c r="I13" s="149" t="str">
        <f t="shared" si="0"/>
        <v>MEDIO (MODERADO)</v>
      </c>
      <c r="J13" s="133">
        <f t="shared" si="1"/>
        <v>1</v>
      </c>
      <c r="K13" s="131">
        <f t="shared" si="4"/>
        <v>0.5</v>
      </c>
      <c r="L13" s="36">
        <v>1</v>
      </c>
      <c r="M13" s="131">
        <f t="shared" si="5"/>
        <v>0.2</v>
      </c>
      <c r="N13" s="36">
        <v>1</v>
      </c>
      <c r="O13" s="121">
        <f t="shared" si="6"/>
        <v>0.2</v>
      </c>
      <c r="P13" s="36">
        <v>0</v>
      </c>
      <c r="Q13" s="37">
        <f t="shared" si="7"/>
        <v>0</v>
      </c>
      <c r="R13" s="132">
        <f t="shared" si="8"/>
        <v>0.89999999999999991</v>
      </c>
      <c r="S13" s="34"/>
      <c r="U13" s="95"/>
      <c r="W13" s="133" t="s">
        <v>101</v>
      </c>
    </row>
    <row r="14" spans="1:23" x14ac:dyDescent="0.25">
      <c r="A14" s="277"/>
      <c r="B14" s="33" t="s">
        <v>31</v>
      </c>
      <c r="C14" s="38">
        <v>0</v>
      </c>
      <c r="D14" s="38">
        <v>4</v>
      </c>
      <c r="E14" s="38">
        <v>2</v>
      </c>
      <c r="F14" s="38">
        <v>2</v>
      </c>
      <c r="G14" s="38">
        <f t="shared" si="2"/>
        <v>8</v>
      </c>
      <c r="H14" s="38">
        <f t="shared" si="3"/>
        <v>14</v>
      </c>
      <c r="I14" s="149" t="str">
        <f t="shared" si="0"/>
        <v>Alto (Mayor)</v>
      </c>
      <c r="J14" s="133">
        <f t="shared" si="1"/>
        <v>3</v>
      </c>
      <c r="K14" s="131">
        <f t="shared" si="4"/>
        <v>1.5</v>
      </c>
      <c r="L14" s="37">
        <v>0</v>
      </c>
      <c r="M14" s="131">
        <f t="shared" si="5"/>
        <v>0</v>
      </c>
      <c r="N14" s="37">
        <v>3</v>
      </c>
      <c r="O14" s="121">
        <f t="shared" si="6"/>
        <v>0.60000000000000009</v>
      </c>
      <c r="P14" s="37">
        <v>1</v>
      </c>
      <c r="Q14" s="37">
        <f t="shared" si="7"/>
        <v>0.1</v>
      </c>
      <c r="R14" s="132">
        <f t="shared" si="8"/>
        <v>2.2000000000000002</v>
      </c>
      <c r="S14" s="34"/>
      <c r="U14" s="95"/>
      <c r="W14" s="133" t="s">
        <v>99</v>
      </c>
    </row>
    <row r="15" spans="1:23" x14ac:dyDescent="0.25">
      <c r="A15" s="277"/>
      <c r="B15" s="33" t="s">
        <v>32</v>
      </c>
      <c r="C15" s="38">
        <v>0</v>
      </c>
      <c r="D15" s="38">
        <v>1</v>
      </c>
      <c r="E15" s="38">
        <v>2</v>
      </c>
      <c r="F15" s="38">
        <v>8</v>
      </c>
      <c r="G15" s="38">
        <f t="shared" si="2"/>
        <v>11</v>
      </c>
      <c r="H15" s="38">
        <f t="shared" si="3"/>
        <v>5</v>
      </c>
      <c r="I15" s="149" t="str">
        <f t="shared" si="0"/>
        <v>Bajo</v>
      </c>
      <c r="J15" s="133">
        <f t="shared" si="1"/>
        <v>0</v>
      </c>
      <c r="K15" s="131">
        <f t="shared" si="4"/>
        <v>0</v>
      </c>
      <c r="L15" s="37">
        <v>5</v>
      </c>
      <c r="M15" s="131">
        <f t="shared" si="5"/>
        <v>1</v>
      </c>
      <c r="N15" s="37">
        <v>5</v>
      </c>
      <c r="O15" s="121">
        <f t="shared" si="6"/>
        <v>1</v>
      </c>
      <c r="P15" s="37">
        <v>0</v>
      </c>
      <c r="Q15" s="37">
        <f t="shared" si="7"/>
        <v>0</v>
      </c>
      <c r="R15" s="132">
        <f t="shared" si="8"/>
        <v>2</v>
      </c>
      <c r="S15" s="34"/>
      <c r="U15" s="95"/>
      <c r="W15" s="133" t="s">
        <v>101</v>
      </c>
    </row>
    <row r="16" spans="1:23" x14ac:dyDescent="0.25">
      <c r="A16" s="277"/>
      <c r="B16" s="33" t="s">
        <v>45</v>
      </c>
      <c r="C16" s="38">
        <v>0</v>
      </c>
      <c r="D16" s="38">
        <v>3</v>
      </c>
      <c r="E16" s="38">
        <v>3</v>
      </c>
      <c r="F16" s="38">
        <v>3</v>
      </c>
      <c r="G16" s="38">
        <f t="shared" si="2"/>
        <v>9</v>
      </c>
      <c r="H16" s="38">
        <f t="shared" si="3"/>
        <v>12</v>
      </c>
      <c r="I16" s="149" t="str">
        <f t="shared" si="0"/>
        <v>Alto (Mayor)</v>
      </c>
      <c r="J16" s="133">
        <f t="shared" si="1"/>
        <v>3</v>
      </c>
      <c r="K16" s="131">
        <f t="shared" si="4"/>
        <v>1.5</v>
      </c>
      <c r="L16" s="37">
        <v>5</v>
      </c>
      <c r="M16" s="131">
        <f t="shared" si="5"/>
        <v>1</v>
      </c>
      <c r="N16" s="37">
        <v>5</v>
      </c>
      <c r="O16" s="121">
        <f t="shared" si="6"/>
        <v>1</v>
      </c>
      <c r="P16" s="37">
        <v>0</v>
      </c>
      <c r="Q16" s="37">
        <f t="shared" si="7"/>
        <v>0</v>
      </c>
      <c r="R16" s="132">
        <f t="shared" si="8"/>
        <v>3.5</v>
      </c>
      <c r="S16" s="34"/>
      <c r="U16" s="95"/>
      <c r="W16" s="133" t="s">
        <v>99</v>
      </c>
    </row>
    <row r="17" spans="1:23" ht="36" customHeight="1" x14ac:dyDescent="0.25">
      <c r="A17" s="277"/>
      <c r="B17" s="33" t="s">
        <v>33</v>
      </c>
      <c r="C17" s="38">
        <v>0</v>
      </c>
      <c r="D17" s="38">
        <v>0</v>
      </c>
      <c r="E17" s="38">
        <v>2</v>
      </c>
      <c r="F17" s="38">
        <v>2</v>
      </c>
      <c r="G17" s="38">
        <f t="shared" si="2"/>
        <v>4</v>
      </c>
      <c r="H17" s="38">
        <f t="shared" si="3"/>
        <v>2</v>
      </c>
      <c r="I17" s="149" t="str">
        <f t="shared" si="0"/>
        <v>MEDIO (MODERADO)</v>
      </c>
      <c r="J17" s="133">
        <f t="shared" si="1"/>
        <v>1</v>
      </c>
      <c r="K17" s="131">
        <f t="shared" si="4"/>
        <v>0.5</v>
      </c>
      <c r="L17" s="37">
        <v>0</v>
      </c>
      <c r="M17" s="131">
        <f t="shared" si="5"/>
        <v>0</v>
      </c>
      <c r="N17" s="37">
        <v>1</v>
      </c>
      <c r="O17" s="121">
        <f t="shared" si="6"/>
        <v>0.2</v>
      </c>
      <c r="P17" s="37">
        <v>5</v>
      </c>
      <c r="Q17" s="37">
        <f t="shared" si="7"/>
        <v>0.5</v>
      </c>
      <c r="R17" s="132">
        <f t="shared" si="8"/>
        <v>1.2</v>
      </c>
      <c r="S17" s="34"/>
      <c r="U17" s="95"/>
      <c r="W17" s="133" t="s">
        <v>101</v>
      </c>
    </row>
    <row r="18" spans="1:23" ht="25.5" x14ac:dyDescent="0.25">
      <c r="A18" s="279" t="s">
        <v>34</v>
      </c>
      <c r="B18" s="33" t="s">
        <v>46</v>
      </c>
      <c r="C18" s="38">
        <v>0</v>
      </c>
      <c r="D18" s="38">
        <v>1</v>
      </c>
      <c r="E18" s="38">
        <v>4</v>
      </c>
      <c r="F18" s="38">
        <v>0</v>
      </c>
      <c r="G18" s="38">
        <f t="shared" si="2"/>
        <v>5</v>
      </c>
      <c r="H18" s="38">
        <f t="shared" si="3"/>
        <v>7</v>
      </c>
      <c r="I18" s="149" t="str">
        <f t="shared" si="0"/>
        <v>MEDIO (MODERADO)</v>
      </c>
      <c r="J18" s="133">
        <f t="shared" si="1"/>
        <v>1</v>
      </c>
      <c r="K18" s="131">
        <f t="shared" si="4"/>
        <v>0.5</v>
      </c>
      <c r="L18" s="37">
        <v>1</v>
      </c>
      <c r="M18" s="131">
        <f t="shared" si="5"/>
        <v>0.2</v>
      </c>
      <c r="N18" s="37">
        <v>3</v>
      </c>
      <c r="O18" s="121">
        <f t="shared" si="6"/>
        <v>0.60000000000000009</v>
      </c>
      <c r="P18" s="37">
        <v>3</v>
      </c>
      <c r="Q18" s="37">
        <f t="shared" si="7"/>
        <v>0.30000000000000004</v>
      </c>
      <c r="R18" s="132">
        <f t="shared" si="8"/>
        <v>1.6</v>
      </c>
      <c r="S18" s="34"/>
      <c r="U18" s="95"/>
      <c r="W18" s="133" t="s">
        <v>100</v>
      </c>
    </row>
    <row r="19" spans="1:23" x14ac:dyDescent="0.25">
      <c r="A19" s="279"/>
      <c r="B19" s="33" t="s">
        <v>48</v>
      </c>
      <c r="C19" s="38">
        <v>1</v>
      </c>
      <c r="D19" s="38">
        <v>4</v>
      </c>
      <c r="E19" s="38">
        <v>6</v>
      </c>
      <c r="F19" s="38">
        <v>3</v>
      </c>
      <c r="G19" s="38">
        <f t="shared" si="2"/>
        <v>14</v>
      </c>
      <c r="H19" s="38">
        <f t="shared" si="3"/>
        <v>23</v>
      </c>
      <c r="I19" s="149" t="str">
        <f t="shared" si="0"/>
        <v>Alto (Mayor)</v>
      </c>
      <c r="J19" s="133">
        <f t="shared" si="1"/>
        <v>3</v>
      </c>
      <c r="K19" s="131">
        <f t="shared" si="4"/>
        <v>1.5</v>
      </c>
      <c r="L19" s="37">
        <v>3</v>
      </c>
      <c r="M19" s="131">
        <f t="shared" si="5"/>
        <v>0.60000000000000009</v>
      </c>
      <c r="N19" s="37">
        <v>5</v>
      </c>
      <c r="O19" s="121">
        <f t="shared" si="6"/>
        <v>1</v>
      </c>
      <c r="P19" s="37">
        <v>3</v>
      </c>
      <c r="Q19" s="37">
        <f t="shared" si="7"/>
        <v>0.30000000000000004</v>
      </c>
      <c r="R19" s="132">
        <f t="shared" si="8"/>
        <v>3.4000000000000004</v>
      </c>
      <c r="S19" s="34"/>
      <c r="U19" s="95"/>
      <c r="W19" s="133" t="s">
        <v>100</v>
      </c>
    </row>
    <row r="20" spans="1:23" x14ac:dyDescent="0.25">
      <c r="A20" s="279"/>
      <c r="B20" s="33" t="s">
        <v>47</v>
      </c>
      <c r="C20" s="38">
        <v>0</v>
      </c>
      <c r="D20" s="38">
        <v>3</v>
      </c>
      <c r="E20" s="38">
        <v>2</v>
      </c>
      <c r="F20" s="38">
        <v>0</v>
      </c>
      <c r="G20" s="38">
        <f t="shared" si="2"/>
        <v>5</v>
      </c>
      <c r="H20" s="38">
        <f t="shared" si="3"/>
        <v>11</v>
      </c>
      <c r="I20" s="149" t="str">
        <f t="shared" si="0"/>
        <v>Alto (Mayor)</v>
      </c>
      <c r="J20" s="133">
        <f t="shared" si="1"/>
        <v>3</v>
      </c>
      <c r="K20" s="131">
        <f t="shared" si="4"/>
        <v>1.5</v>
      </c>
      <c r="L20" s="37">
        <v>1</v>
      </c>
      <c r="M20" s="131">
        <f t="shared" si="5"/>
        <v>0.2</v>
      </c>
      <c r="N20" s="37">
        <v>3</v>
      </c>
      <c r="O20" s="121">
        <f t="shared" si="6"/>
        <v>0.60000000000000009</v>
      </c>
      <c r="P20" s="37">
        <v>5</v>
      </c>
      <c r="Q20" s="37">
        <f t="shared" si="7"/>
        <v>0.5</v>
      </c>
      <c r="R20" s="132">
        <f t="shared" si="8"/>
        <v>2.8</v>
      </c>
      <c r="S20" s="34"/>
      <c r="U20" s="95"/>
      <c r="W20" s="133" t="s">
        <v>99</v>
      </c>
    </row>
    <row r="21" spans="1:23" ht="27" x14ac:dyDescent="0.25">
      <c r="A21" s="277"/>
      <c r="B21" s="33" t="s">
        <v>35</v>
      </c>
      <c r="C21" s="38">
        <v>1</v>
      </c>
      <c r="D21" s="38">
        <v>3</v>
      </c>
      <c r="E21" s="38">
        <v>1</v>
      </c>
      <c r="F21" s="38">
        <v>1</v>
      </c>
      <c r="G21" s="38">
        <f t="shared" si="2"/>
        <v>6</v>
      </c>
      <c r="H21" s="38">
        <f t="shared" si="3"/>
        <v>15</v>
      </c>
      <c r="I21" s="149" t="str">
        <f t="shared" si="0"/>
        <v>Alto (Mayor)</v>
      </c>
      <c r="J21" s="133">
        <f t="shared" si="1"/>
        <v>3</v>
      </c>
      <c r="K21" s="131">
        <f t="shared" si="4"/>
        <v>1.5</v>
      </c>
      <c r="L21" s="37">
        <v>3</v>
      </c>
      <c r="M21" s="131">
        <f t="shared" si="5"/>
        <v>0.60000000000000009</v>
      </c>
      <c r="N21" s="37">
        <v>3</v>
      </c>
      <c r="O21" s="121">
        <f t="shared" si="6"/>
        <v>0.60000000000000009</v>
      </c>
      <c r="P21" s="37">
        <v>0</v>
      </c>
      <c r="Q21" s="37">
        <f t="shared" si="7"/>
        <v>0</v>
      </c>
      <c r="R21" s="132">
        <f t="shared" si="8"/>
        <v>2.7</v>
      </c>
      <c r="S21" s="34"/>
      <c r="U21" s="95"/>
      <c r="W21" s="133" t="s">
        <v>99</v>
      </c>
    </row>
    <row r="22" spans="1:23" ht="27" x14ac:dyDescent="0.25">
      <c r="A22" s="277"/>
      <c r="B22" s="33" t="s">
        <v>36</v>
      </c>
      <c r="C22" s="38">
        <v>0</v>
      </c>
      <c r="D22" s="38">
        <v>1</v>
      </c>
      <c r="E22" s="38">
        <v>2</v>
      </c>
      <c r="F22" s="38">
        <v>2</v>
      </c>
      <c r="G22" s="38">
        <f t="shared" si="2"/>
        <v>5</v>
      </c>
      <c r="H22" s="38">
        <f t="shared" si="3"/>
        <v>5</v>
      </c>
      <c r="I22" s="149" t="str">
        <f t="shared" si="0"/>
        <v>MEDIO (MODERADO)</v>
      </c>
      <c r="J22" s="133">
        <f t="shared" si="1"/>
        <v>1</v>
      </c>
      <c r="K22" s="131">
        <f t="shared" si="4"/>
        <v>0.5</v>
      </c>
      <c r="L22" s="37">
        <v>1</v>
      </c>
      <c r="M22" s="131">
        <f t="shared" si="5"/>
        <v>0.2</v>
      </c>
      <c r="N22" s="37">
        <v>1</v>
      </c>
      <c r="O22" s="121">
        <f t="shared" si="6"/>
        <v>0.2</v>
      </c>
      <c r="P22" s="37">
        <v>0</v>
      </c>
      <c r="Q22" s="37">
        <f t="shared" si="7"/>
        <v>0</v>
      </c>
      <c r="R22" s="132">
        <f t="shared" si="8"/>
        <v>0.89999999999999991</v>
      </c>
      <c r="S22" s="34"/>
      <c r="U22" s="95"/>
      <c r="W22" s="133" t="s">
        <v>100</v>
      </c>
    </row>
    <row r="23" spans="1:23" x14ac:dyDescent="0.25">
      <c r="A23" s="280" t="s">
        <v>39</v>
      </c>
      <c r="B23" s="33" t="s">
        <v>37</v>
      </c>
      <c r="C23" s="38">
        <v>0</v>
      </c>
      <c r="D23" s="38">
        <v>3</v>
      </c>
      <c r="E23" s="38">
        <v>0</v>
      </c>
      <c r="F23" s="38">
        <v>0</v>
      </c>
      <c r="G23" s="38">
        <f t="shared" si="2"/>
        <v>3</v>
      </c>
      <c r="H23" s="38">
        <f t="shared" si="3"/>
        <v>9</v>
      </c>
      <c r="I23" s="149" t="str">
        <f t="shared" si="0"/>
        <v>Alto (Mayor)</v>
      </c>
      <c r="J23" s="133">
        <f t="shared" si="1"/>
        <v>3</v>
      </c>
      <c r="K23" s="131">
        <f t="shared" si="4"/>
        <v>1.5</v>
      </c>
      <c r="L23" s="37">
        <v>0</v>
      </c>
      <c r="M23" s="131">
        <f t="shared" si="5"/>
        <v>0</v>
      </c>
      <c r="N23" s="37">
        <v>1</v>
      </c>
      <c r="O23" s="121">
        <f t="shared" si="6"/>
        <v>0.2</v>
      </c>
      <c r="P23" s="37">
        <v>0</v>
      </c>
      <c r="Q23" s="37">
        <f t="shared" si="7"/>
        <v>0</v>
      </c>
      <c r="R23" s="132">
        <f t="shared" si="8"/>
        <v>1.7</v>
      </c>
      <c r="S23" s="34"/>
      <c r="U23" s="95"/>
      <c r="W23" s="133" t="s">
        <v>99</v>
      </c>
    </row>
    <row r="24" spans="1:23" ht="38.25" customHeight="1" x14ac:dyDescent="0.25">
      <c r="A24" s="277"/>
      <c r="B24" s="33" t="s">
        <v>38</v>
      </c>
      <c r="C24" s="38">
        <v>0</v>
      </c>
      <c r="D24" s="38">
        <v>1</v>
      </c>
      <c r="E24" s="38">
        <v>4</v>
      </c>
      <c r="F24" s="38">
        <v>0</v>
      </c>
      <c r="G24" s="38">
        <f t="shared" si="2"/>
        <v>5</v>
      </c>
      <c r="H24" s="38">
        <f t="shared" si="3"/>
        <v>7</v>
      </c>
      <c r="I24" s="149" t="str">
        <f t="shared" si="0"/>
        <v>MEDIO (MODERADO)</v>
      </c>
      <c r="J24" s="133">
        <f t="shared" si="1"/>
        <v>1</v>
      </c>
      <c r="K24" s="131">
        <f t="shared" si="4"/>
        <v>0.5</v>
      </c>
      <c r="L24" s="37">
        <v>0</v>
      </c>
      <c r="M24" s="131">
        <f t="shared" si="5"/>
        <v>0</v>
      </c>
      <c r="N24" s="37">
        <v>1</v>
      </c>
      <c r="O24" s="121">
        <f t="shared" si="6"/>
        <v>0.2</v>
      </c>
      <c r="P24" s="37">
        <v>5</v>
      </c>
      <c r="Q24" s="37">
        <f t="shared" si="7"/>
        <v>0.5</v>
      </c>
      <c r="R24" s="132">
        <f t="shared" si="8"/>
        <v>1.2</v>
      </c>
      <c r="S24" s="34"/>
      <c r="U24" s="95"/>
      <c r="W24" s="133" t="s">
        <v>100</v>
      </c>
    </row>
    <row r="25" spans="1:23" x14ac:dyDescent="0.25">
      <c r="A25" s="32"/>
      <c r="B25" s="31"/>
      <c r="C25" s="35"/>
      <c r="D25" s="35"/>
      <c r="E25" s="35"/>
      <c r="F25" s="35"/>
      <c r="G25" s="35"/>
      <c r="H25" s="35"/>
      <c r="I25" s="149"/>
      <c r="J25" s="133"/>
      <c r="K25" s="131"/>
      <c r="L25" s="34"/>
      <c r="M25" s="34"/>
      <c r="N25" s="139"/>
      <c r="O25" s="34"/>
      <c r="P25" s="34"/>
      <c r="Q25" s="34"/>
      <c r="R25" s="34"/>
      <c r="S25" s="34"/>
    </row>
    <row r="27" spans="1:23" x14ac:dyDescent="0.25">
      <c r="B27" s="48"/>
      <c r="C27" s="48"/>
      <c r="D27" s="48"/>
      <c r="E27" s="48"/>
      <c r="F27" s="48"/>
      <c r="G27" s="48"/>
      <c r="H27" s="48"/>
      <c r="I27" s="48"/>
      <c r="J27" s="48"/>
      <c r="K27" s="48"/>
    </row>
  </sheetData>
  <mergeCells count="16">
    <mergeCell ref="S6:S7"/>
    <mergeCell ref="H7:K7"/>
    <mergeCell ref="L7:M7"/>
    <mergeCell ref="N7:O7"/>
    <mergeCell ref="P7:Q7"/>
    <mergeCell ref="C6:K6"/>
    <mergeCell ref="L6:M6"/>
    <mergeCell ref="N6:O6"/>
    <mergeCell ref="P6:Q6"/>
    <mergeCell ref="A8:A11"/>
    <mergeCell ref="A12:A17"/>
    <mergeCell ref="A18:A22"/>
    <mergeCell ref="A23:A24"/>
    <mergeCell ref="R6:R7"/>
    <mergeCell ref="A6:A7"/>
    <mergeCell ref="B6:B7"/>
  </mergeCells>
  <conditionalFormatting sqref="H8:H24">
    <cfRule type="colorScale" priority="17">
      <colorScale>
        <cfvo type="min"/>
        <cfvo type="percentile" val="50"/>
        <cfvo type="max"/>
        <color rgb="FF63BE7B"/>
        <color rgb="FFFFEB84"/>
        <color rgb="FFF8696B"/>
      </colorScale>
    </cfRule>
  </conditionalFormatting>
  <conditionalFormatting sqref="J8:J25">
    <cfRule type="containsText" dxfId="277" priority="14" operator="containsText" text="3">
      <formula>NOT(ISERROR(SEARCH("3",J8)))</formula>
    </cfRule>
    <cfRule type="containsText" dxfId="276" priority="15" operator="containsText" text="1">
      <formula>NOT(ISERROR(SEARCH("1",J8)))</formula>
    </cfRule>
    <cfRule type="containsText" dxfId="275" priority="16" operator="containsText" text="0">
      <formula>NOT(ISERROR(SEARCH("0",J8)))</formula>
    </cfRule>
  </conditionalFormatting>
  <conditionalFormatting sqref="J8:J25">
    <cfRule type="containsText" dxfId="274" priority="13" operator="containsText" text="5">
      <formula>NOT(ISERROR(SEARCH("5",J8)))</formula>
    </cfRule>
  </conditionalFormatting>
  <conditionalFormatting sqref="I8:I25">
    <cfRule type="containsText" dxfId="273" priority="10" operator="containsText" text="Alto">
      <formula>NOT(ISERROR(SEARCH("Alto",I8)))</formula>
    </cfRule>
    <cfRule type="containsText" dxfId="272" priority="11" operator="containsText" text="Medio">
      <formula>NOT(ISERROR(SEARCH("Medio",I8)))</formula>
    </cfRule>
    <cfRule type="containsText" dxfId="271" priority="12" operator="containsText" text="Muy Alto">
      <formula>NOT(ISERROR(SEARCH("Muy Alto",I8)))</formula>
    </cfRule>
  </conditionalFormatting>
  <conditionalFormatting sqref="I8:I25">
    <cfRule type="containsText" dxfId="270" priority="9" operator="containsText" text="Bajo">
      <formula>NOT(ISERROR(SEARCH("Bajo",I8)))</formula>
    </cfRule>
  </conditionalFormatting>
  <conditionalFormatting sqref="I8:I25">
    <cfRule type="containsText" dxfId="269" priority="8" operator="containsText" text="Muy Alto">
      <formula>NOT(ISERROR(SEARCH("Muy Alto",I8)))</formula>
    </cfRule>
  </conditionalFormatting>
  <conditionalFormatting sqref="R8:R24">
    <cfRule type="colorScale" priority="7">
      <colorScale>
        <cfvo type="min"/>
        <cfvo type="percentile" val="50"/>
        <cfvo type="max"/>
        <color rgb="FF63BE7B"/>
        <color rgb="FFFFEB84"/>
        <color rgb="FFF8696B"/>
      </colorScale>
    </cfRule>
  </conditionalFormatting>
  <conditionalFormatting sqref="K8:K25">
    <cfRule type="colorScale" priority="6">
      <colorScale>
        <cfvo type="min"/>
        <cfvo type="percentile" val="50"/>
        <cfvo type="max"/>
        <color rgb="FF63BE7B"/>
        <color rgb="FFFFEB84"/>
        <color rgb="FFF8696B"/>
      </colorScale>
    </cfRule>
  </conditionalFormatting>
  <conditionalFormatting sqref="W8:W24">
    <cfRule type="containsText" dxfId="268" priority="3" operator="containsText" text="Alto">
      <formula>NOT(ISERROR(SEARCH("Alto",W8)))</formula>
    </cfRule>
    <cfRule type="containsText" dxfId="267" priority="4" operator="containsText" text="Medio">
      <formula>NOT(ISERROR(SEARCH("Medio",W8)))</formula>
    </cfRule>
    <cfRule type="containsText" dxfId="266" priority="5" operator="containsText" text="Muy Alto">
      <formula>NOT(ISERROR(SEARCH("Muy Alto",W8)))</formula>
    </cfRule>
  </conditionalFormatting>
  <conditionalFormatting sqref="W8:W24">
    <cfRule type="containsText" dxfId="265" priority="2" operator="containsText" text="Bajo">
      <formula>NOT(ISERROR(SEARCH("Bajo",W8)))</formula>
    </cfRule>
  </conditionalFormatting>
  <conditionalFormatting sqref="W8:W24">
    <cfRule type="containsText" dxfId="264" priority="1" operator="containsText" text="Muy Alto">
      <formula>NOT(ISERROR(SEARCH("Muy Alto",W8)))</formula>
    </cfRule>
  </conditionalFormatting>
  <dataValidations count="2">
    <dataValidation type="list" allowBlank="1" showInputMessage="1" showErrorMessage="1" sqref="L8:L24 N8:N25 P8:P24">
      <formula1>"0,1,3,5"</formula1>
    </dataValidation>
    <dataValidation allowBlank="1" showInputMessage="1" showErrorMessage="1" sqref="H8:H25"/>
  </dataValidations>
  <pageMargins left="0.70866141732283472" right="0.70866141732283472" top="0.74803149606299213" bottom="0.74803149606299213" header="0.31496062992125984" footer="0.31496062992125984"/>
  <pageSetup scale="34"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FF00"/>
    <pageSetUpPr fitToPage="1"/>
  </sheetPr>
  <dimension ref="A2:J40"/>
  <sheetViews>
    <sheetView workbookViewId="0">
      <selection activeCell="C8" sqref="C8"/>
    </sheetView>
  </sheetViews>
  <sheetFormatPr baseColWidth="10" defaultColWidth="11.42578125" defaultRowHeight="13.5" x14ac:dyDescent="0.25"/>
  <cols>
    <col min="1" max="1" width="41.42578125" style="25" customWidth="1"/>
    <col min="2" max="3" width="38" style="25" customWidth="1"/>
    <col min="4" max="4" width="10.7109375" style="25" customWidth="1"/>
    <col min="5" max="6" width="10.7109375" style="48" customWidth="1"/>
    <col min="7" max="8" width="10.7109375" style="25" customWidth="1"/>
    <col min="9" max="9" width="12.140625" style="25" bestFit="1" customWidth="1"/>
    <col min="10" max="16384" width="11.42578125" style="25"/>
  </cols>
  <sheetData>
    <row r="2" spans="1:10" ht="25.5" x14ac:dyDescent="0.25">
      <c r="A2" s="297" t="s">
        <v>93</v>
      </c>
      <c r="B2" s="297"/>
      <c r="C2" s="297"/>
      <c r="D2" s="297"/>
      <c r="E2" s="297"/>
      <c r="F2" s="297"/>
      <c r="G2" s="297"/>
      <c r="H2" s="297"/>
      <c r="I2" s="297"/>
      <c r="J2" s="297"/>
    </row>
    <row r="3" spans="1:10" x14ac:dyDescent="0.25">
      <c r="A3" s="298" t="s">
        <v>96</v>
      </c>
      <c r="B3" s="298"/>
      <c r="C3" s="298"/>
      <c r="D3" s="298"/>
      <c r="E3" s="298"/>
      <c r="F3" s="298"/>
      <c r="G3" s="298"/>
      <c r="H3" s="298"/>
      <c r="I3" s="298"/>
      <c r="J3" s="298"/>
    </row>
    <row r="4" spans="1:10" x14ac:dyDescent="0.25">
      <c r="A4" s="299" t="s">
        <v>97</v>
      </c>
      <c r="B4" s="299"/>
      <c r="C4" s="299"/>
      <c r="D4" s="299"/>
      <c r="E4" s="299"/>
      <c r="F4" s="299"/>
      <c r="G4" s="299"/>
      <c r="H4" s="299"/>
      <c r="I4" s="299"/>
      <c r="J4" s="299"/>
    </row>
    <row r="5" spans="1:10" x14ac:dyDescent="0.25">
      <c r="A5" s="66" t="s">
        <v>153</v>
      </c>
    </row>
    <row r="6" spans="1:10" ht="45.75" customHeight="1" x14ac:dyDescent="0.25">
      <c r="A6" s="300" t="s">
        <v>21</v>
      </c>
      <c r="B6" s="300" t="s">
        <v>98</v>
      </c>
      <c r="C6" s="300" t="s">
        <v>158</v>
      </c>
      <c r="D6" s="67" t="s">
        <v>99</v>
      </c>
      <c r="E6" s="122" t="s">
        <v>150</v>
      </c>
      <c r="F6" s="122" t="s">
        <v>100</v>
      </c>
      <c r="G6" s="67" t="s">
        <v>101</v>
      </c>
      <c r="H6" s="301" t="s">
        <v>102</v>
      </c>
      <c r="I6" s="300" t="s">
        <v>91</v>
      </c>
      <c r="J6" s="300" t="s">
        <v>103</v>
      </c>
    </row>
    <row r="7" spans="1:10" x14ac:dyDescent="0.25">
      <c r="A7" s="300"/>
      <c r="B7" s="300"/>
      <c r="C7" s="300"/>
      <c r="D7" s="68">
        <v>5</v>
      </c>
      <c r="E7" s="68">
        <v>3</v>
      </c>
      <c r="F7" s="123">
        <v>1</v>
      </c>
      <c r="G7" s="68">
        <v>0</v>
      </c>
      <c r="H7" s="273"/>
      <c r="I7" s="300"/>
      <c r="J7" s="302"/>
    </row>
    <row r="8" spans="1:10" x14ac:dyDescent="0.25">
      <c r="A8" s="303" t="s">
        <v>23</v>
      </c>
      <c r="B8" s="69" t="s">
        <v>24</v>
      </c>
      <c r="C8" s="69"/>
      <c r="D8" s="70">
        <v>7</v>
      </c>
      <c r="E8" s="70">
        <v>10</v>
      </c>
      <c r="F8" s="70">
        <v>23</v>
      </c>
      <c r="G8" s="70">
        <v>0</v>
      </c>
      <c r="H8" s="71">
        <f>SUM(D8:G8)</f>
        <v>40</v>
      </c>
      <c r="I8" s="120">
        <f>(D8*$D$7)+(E8*$E$7)+(F8*$F$7)+(G8*$G$7)</f>
        <v>88</v>
      </c>
      <c r="J8" s="38">
        <v>5</v>
      </c>
    </row>
    <row r="9" spans="1:10" x14ac:dyDescent="0.25">
      <c r="A9" s="277"/>
      <c r="B9" s="33" t="s">
        <v>25</v>
      </c>
      <c r="C9" s="129"/>
      <c r="D9" s="72">
        <v>6</v>
      </c>
      <c r="E9" s="72">
        <v>7</v>
      </c>
      <c r="F9" s="72">
        <v>2</v>
      </c>
      <c r="G9" s="73">
        <v>1</v>
      </c>
      <c r="H9" s="71">
        <f t="shared" ref="H9:H24" si="0">SUM(D9:G9)</f>
        <v>16</v>
      </c>
      <c r="I9" s="120">
        <f t="shared" ref="I9:I24" si="1">(D9*$D$7)+(E9*$E$7)+(F9*$F$7)+(G9*$G$7)</f>
        <v>53</v>
      </c>
      <c r="J9" s="38">
        <v>5</v>
      </c>
    </row>
    <row r="10" spans="1:10" x14ac:dyDescent="0.25">
      <c r="A10" s="277"/>
      <c r="B10" s="33" t="s">
        <v>26</v>
      </c>
      <c r="C10" s="33"/>
      <c r="D10" s="74">
        <v>0</v>
      </c>
      <c r="E10" s="74">
        <v>0</v>
      </c>
      <c r="F10" s="74">
        <v>4</v>
      </c>
      <c r="G10" s="75">
        <v>1</v>
      </c>
      <c r="H10" s="71">
        <f t="shared" si="0"/>
        <v>5</v>
      </c>
      <c r="I10" s="120">
        <f t="shared" si="1"/>
        <v>4</v>
      </c>
      <c r="J10" s="38">
        <v>1</v>
      </c>
    </row>
    <row r="11" spans="1:10" x14ac:dyDescent="0.25">
      <c r="A11" s="277"/>
      <c r="B11" s="33" t="s">
        <v>27</v>
      </c>
      <c r="C11" s="33"/>
      <c r="D11" s="74">
        <v>9</v>
      </c>
      <c r="E11" s="74">
        <v>5</v>
      </c>
      <c r="F11" s="74">
        <v>4</v>
      </c>
      <c r="G11" s="75">
        <v>0</v>
      </c>
      <c r="H11" s="71">
        <f t="shared" si="0"/>
        <v>18</v>
      </c>
      <c r="I11" s="120">
        <f t="shared" si="1"/>
        <v>64</v>
      </c>
      <c r="J11" s="38">
        <v>5</v>
      </c>
    </row>
    <row r="12" spans="1:10" ht="20.25" customHeight="1" x14ac:dyDescent="0.25">
      <c r="A12" s="278" t="s">
        <v>28</v>
      </c>
      <c r="B12" s="33" t="s">
        <v>29</v>
      </c>
      <c r="C12" s="33"/>
      <c r="D12" s="74">
        <v>0</v>
      </c>
      <c r="E12" s="74">
        <v>0</v>
      </c>
      <c r="F12" s="74">
        <v>3</v>
      </c>
      <c r="G12" s="75">
        <v>2</v>
      </c>
      <c r="H12" s="71">
        <f t="shared" si="0"/>
        <v>5</v>
      </c>
      <c r="I12" s="120">
        <f t="shared" si="1"/>
        <v>3</v>
      </c>
      <c r="J12" s="38">
        <v>1</v>
      </c>
    </row>
    <row r="13" spans="1:10" ht="20.25" customHeight="1" x14ac:dyDescent="0.25">
      <c r="A13" s="277"/>
      <c r="B13" s="33" t="s">
        <v>30</v>
      </c>
      <c r="C13" s="33"/>
      <c r="D13" s="74">
        <v>1</v>
      </c>
      <c r="E13" s="74">
        <v>1</v>
      </c>
      <c r="F13" s="74">
        <v>7</v>
      </c>
      <c r="G13" s="75">
        <v>10</v>
      </c>
      <c r="H13" s="71">
        <f t="shared" si="0"/>
        <v>19</v>
      </c>
      <c r="I13" s="120">
        <f t="shared" si="1"/>
        <v>15</v>
      </c>
      <c r="J13" s="38">
        <v>3</v>
      </c>
    </row>
    <row r="14" spans="1:10" x14ac:dyDescent="0.25">
      <c r="A14" s="277"/>
      <c r="B14" s="33" t="s">
        <v>31</v>
      </c>
      <c r="C14" s="33"/>
      <c r="D14" s="74">
        <v>0</v>
      </c>
      <c r="E14" s="74">
        <v>6</v>
      </c>
      <c r="F14" s="74">
        <v>8</v>
      </c>
      <c r="G14" s="75">
        <v>0</v>
      </c>
      <c r="H14" s="71">
        <f t="shared" si="0"/>
        <v>14</v>
      </c>
      <c r="I14" s="120">
        <f t="shared" si="1"/>
        <v>26</v>
      </c>
      <c r="J14" s="38">
        <v>3</v>
      </c>
    </row>
    <row r="15" spans="1:10" ht="22.5" customHeight="1" x14ac:dyDescent="0.25">
      <c r="A15" s="277"/>
      <c r="B15" s="33" t="s">
        <v>32</v>
      </c>
      <c r="C15" s="33"/>
      <c r="D15" s="74">
        <v>0</v>
      </c>
      <c r="E15" s="74">
        <v>9</v>
      </c>
      <c r="F15" s="74">
        <v>14</v>
      </c>
      <c r="G15" s="75">
        <v>18</v>
      </c>
      <c r="H15" s="71">
        <f t="shared" si="0"/>
        <v>41</v>
      </c>
      <c r="I15" s="120">
        <f t="shared" si="1"/>
        <v>41</v>
      </c>
      <c r="J15" s="38">
        <v>5</v>
      </c>
    </row>
    <row r="16" spans="1:10" x14ac:dyDescent="0.25">
      <c r="A16" s="277"/>
      <c r="B16" s="33" t="s">
        <v>45</v>
      </c>
      <c r="C16" s="33"/>
      <c r="D16" s="74">
        <v>0</v>
      </c>
      <c r="E16" s="74">
        <v>10</v>
      </c>
      <c r="F16" s="74">
        <v>4</v>
      </c>
      <c r="G16" s="75">
        <v>1</v>
      </c>
      <c r="H16" s="71">
        <f t="shared" si="0"/>
        <v>15</v>
      </c>
      <c r="I16" s="120">
        <f t="shared" si="1"/>
        <v>34</v>
      </c>
      <c r="J16" s="38">
        <v>3</v>
      </c>
    </row>
    <row r="17" spans="1:10" ht="27" x14ac:dyDescent="0.25">
      <c r="A17" s="277"/>
      <c r="B17" s="33" t="s">
        <v>33</v>
      </c>
      <c r="C17" s="33"/>
      <c r="D17" s="74">
        <v>0</v>
      </c>
      <c r="E17" s="74">
        <v>0</v>
      </c>
      <c r="F17" s="74">
        <v>6</v>
      </c>
      <c r="G17" s="75">
        <v>1</v>
      </c>
      <c r="H17" s="71">
        <f t="shared" si="0"/>
        <v>7</v>
      </c>
      <c r="I17" s="120">
        <f t="shared" si="1"/>
        <v>6</v>
      </c>
      <c r="J17" s="38">
        <v>1</v>
      </c>
    </row>
    <row r="18" spans="1:10" x14ac:dyDescent="0.25">
      <c r="A18" s="279" t="s">
        <v>34</v>
      </c>
      <c r="B18" s="33" t="s">
        <v>46</v>
      </c>
      <c r="C18" s="33"/>
      <c r="D18" s="74">
        <v>1</v>
      </c>
      <c r="E18" s="74">
        <v>1</v>
      </c>
      <c r="F18" s="74">
        <v>7</v>
      </c>
      <c r="G18" s="75">
        <v>2</v>
      </c>
      <c r="H18" s="71">
        <f t="shared" si="0"/>
        <v>11</v>
      </c>
      <c r="I18" s="120">
        <f t="shared" si="1"/>
        <v>15</v>
      </c>
      <c r="J18" s="38">
        <v>1</v>
      </c>
    </row>
    <row r="19" spans="1:10" x14ac:dyDescent="0.25">
      <c r="A19" s="279"/>
      <c r="B19" s="33" t="s">
        <v>48</v>
      </c>
      <c r="C19" s="33"/>
      <c r="D19" s="74">
        <v>2</v>
      </c>
      <c r="E19" s="74">
        <v>13</v>
      </c>
      <c r="F19" s="74">
        <v>56</v>
      </c>
      <c r="G19" s="75">
        <v>9</v>
      </c>
      <c r="H19" s="71">
        <f t="shared" si="0"/>
        <v>80</v>
      </c>
      <c r="I19" s="120">
        <f t="shared" si="1"/>
        <v>105</v>
      </c>
      <c r="J19" s="38">
        <v>5</v>
      </c>
    </row>
    <row r="20" spans="1:10" x14ac:dyDescent="0.25">
      <c r="A20" s="279"/>
      <c r="B20" s="33" t="s">
        <v>47</v>
      </c>
      <c r="C20" s="33"/>
      <c r="D20" s="74">
        <v>1</v>
      </c>
      <c r="E20" s="74">
        <v>1</v>
      </c>
      <c r="F20" s="74">
        <v>6</v>
      </c>
      <c r="G20" s="75">
        <v>2</v>
      </c>
      <c r="H20" s="71">
        <f t="shared" si="0"/>
        <v>10</v>
      </c>
      <c r="I20" s="120">
        <f t="shared" si="1"/>
        <v>14</v>
      </c>
      <c r="J20" s="38">
        <v>1</v>
      </c>
    </row>
    <row r="21" spans="1:10" x14ac:dyDescent="0.25">
      <c r="A21" s="277"/>
      <c r="B21" s="33" t="s">
        <v>35</v>
      </c>
      <c r="C21" s="33"/>
      <c r="D21" s="74">
        <v>0</v>
      </c>
      <c r="E21" s="74">
        <v>6</v>
      </c>
      <c r="F21" s="74">
        <v>1</v>
      </c>
      <c r="G21" s="75">
        <v>11</v>
      </c>
      <c r="H21" s="71">
        <f t="shared" si="0"/>
        <v>18</v>
      </c>
      <c r="I21" s="120">
        <f t="shared" si="1"/>
        <v>19</v>
      </c>
      <c r="J21" s="38">
        <v>3</v>
      </c>
    </row>
    <row r="22" spans="1:10" x14ac:dyDescent="0.25">
      <c r="A22" s="277"/>
      <c r="B22" s="33" t="s">
        <v>36</v>
      </c>
      <c r="C22" s="33"/>
      <c r="D22" s="74">
        <v>0</v>
      </c>
      <c r="E22" s="74">
        <v>5</v>
      </c>
      <c r="F22" s="74">
        <v>9</v>
      </c>
      <c r="G22" s="75">
        <v>9</v>
      </c>
      <c r="H22" s="71">
        <f t="shared" si="0"/>
        <v>23</v>
      </c>
      <c r="I22" s="120">
        <f t="shared" si="1"/>
        <v>24</v>
      </c>
      <c r="J22" s="38">
        <v>3</v>
      </c>
    </row>
    <row r="23" spans="1:10" x14ac:dyDescent="0.25">
      <c r="A23" s="280" t="s">
        <v>39</v>
      </c>
      <c r="B23" s="33" t="s">
        <v>37</v>
      </c>
      <c r="C23" s="33"/>
      <c r="D23" s="74">
        <v>0</v>
      </c>
      <c r="E23" s="74">
        <v>7</v>
      </c>
      <c r="F23" s="74">
        <v>6</v>
      </c>
      <c r="G23" s="75">
        <v>0</v>
      </c>
      <c r="H23" s="71">
        <f t="shared" si="0"/>
        <v>13</v>
      </c>
      <c r="I23" s="120">
        <f t="shared" si="1"/>
        <v>27</v>
      </c>
      <c r="J23" s="38">
        <v>3</v>
      </c>
    </row>
    <row r="24" spans="1:10" x14ac:dyDescent="0.25">
      <c r="A24" s="277"/>
      <c r="B24" s="33" t="s">
        <v>38</v>
      </c>
      <c r="C24" s="33"/>
      <c r="D24" s="74">
        <v>2</v>
      </c>
      <c r="E24" s="74">
        <v>7</v>
      </c>
      <c r="F24" s="74">
        <v>5</v>
      </c>
      <c r="G24" s="75">
        <v>0</v>
      </c>
      <c r="H24" s="71">
        <f t="shared" si="0"/>
        <v>14</v>
      </c>
      <c r="I24" s="120">
        <f t="shared" si="1"/>
        <v>36</v>
      </c>
      <c r="J24" s="38">
        <v>5</v>
      </c>
    </row>
    <row r="25" spans="1:10" s="80" customFormat="1" ht="25.5" customHeight="1" x14ac:dyDescent="0.2">
      <c r="A25" s="76"/>
      <c r="B25" s="76"/>
      <c r="C25" s="89"/>
      <c r="D25" s="77">
        <f>SUM(D7:D24)</f>
        <v>34</v>
      </c>
      <c r="E25" s="77">
        <f>SUM(E7:E24)</f>
        <v>91</v>
      </c>
      <c r="F25" s="77">
        <f>SUM(F7:F24)</f>
        <v>166</v>
      </c>
      <c r="G25" s="78">
        <f>SUM(G7:G24)</f>
        <v>67</v>
      </c>
      <c r="H25" s="78">
        <f>SUM(H7:H24)</f>
        <v>349</v>
      </c>
      <c r="I25" s="78">
        <f>AVERAGE(I8:I24)</f>
        <v>33.764705882352942</v>
      </c>
      <c r="J25" s="79"/>
    </row>
    <row r="26" spans="1:10" x14ac:dyDescent="0.25">
      <c r="E26" s="81" t="s">
        <v>104</v>
      </c>
      <c r="F26" s="81"/>
    </row>
    <row r="27" spans="1:10" x14ac:dyDescent="0.25">
      <c r="E27" s="82" t="s">
        <v>104</v>
      </c>
      <c r="F27" s="82"/>
    </row>
    <row r="28" spans="1:10" x14ac:dyDescent="0.25">
      <c r="B28" s="49"/>
      <c r="C28" s="49"/>
      <c r="D28" s="124"/>
      <c r="E28" s="125"/>
    </row>
    <row r="29" spans="1:10" x14ac:dyDescent="0.25">
      <c r="B29" s="49"/>
      <c r="C29" s="49"/>
      <c r="D29" s="124"/>
      <c r="E29" s="125"/>
    </row>
    <row r="30" spans="1:10" x14ac:dyDescent="0.25">
      <c r="B30" s="49"/>
      <c r="C30" s="49"/>
      <c r="D30" s="124"/>
      <c r="E30" s="125"/>
    </row>
    <row r="31" spans="1:10" x14ac:dyDescent="0.25">
      <c r="B31" s="49"/>
      <c r="C31" s="49"/>
      <c r="D31" s="124"/>
      <c r="E31" s="125"/>
    </row>
    <row r="32" spans="1:10" x14ac:dyDescent="0.25">
      <c r="B32" s="49"/>
      <c r="C32" s="49"/>
      <c r="D32" s="124"/>
      <c r="E32" s="125"/>
    </row>
    <row r="33" spans="2:5" x14ac:dyDescent="0.25">
      <c r="B33" s="49"/>
      <c r="C33" s="49"/>
      <c r="D33" s="124"/>
      <c r="E33" s="125"/>
    </row>
    <row r="34" spans="2:5" x14ac:dyDescent="0.25">
      <c r="B34" s="49"/>
      <c r="C34" s="49"/>
      <c r="D34" s="124"/>
      <c r="E34" s="125"/>
    </row>
    <row r="35" spans="2:5" x14ac:dyDescent="0.25">
      <c r="B35" s="49"/>
      <c r="C35" s="49"/>
      <c r="D35" s="124"/>
      <c r="E35" s="125"/>
    </row>
    <row r="36" spans="2:5" x14ac:dyDescent="0.25">
      <c r="B36" s="49"/>
      <c r="C36" s="49"/>
      <c r="D36" s="124"/>
      <c r="E36" s="125"/>
    </row>
    <row r="37" spans="2:5" x14ac:dyDescent="0.25">
      <c r="B37" s="49"/>
      <c r="C37" s="49"/>
      <c r="D37" s="124"/>
      <c r="E37" s="125"/>
    </row>
    <row r="38" spans="2:5" x14ac:dyDescent="0.25">
      <c r="B38" s="49"/>
      <c r="C38" s="49"/>
      <c r="D38" s="124"/>
      <c r="E38" s="125"/>
    </row>
    <row r="39" spans="2:5" x14ac:dyDescent="0.25">
      <c r="B39" s="49"/>
      <c r="C39" s="49"/>
      <c r="D39" s="49"/>
      <c r="E39" s="125"/>
    </row>
    <row r="40" spans="2:5" x14ac:dyDescent="0.25">
      <c r="B40" s="49"/>
      <c r="C40" s="49"/>
      <c r="D40" s="49"/>
      <c r="E40" s="125"/>
    </row>
  </sheetData>
  <mergeCells count="13">
    <mergeCell ref="A18:A22"/>
    <mergeCell ref="A23:A24"/>
    <mergeCell ref="A2:J2"/>
    <mergeCell ref="A3:J3"/>
    <mergeCell ref="A4:J4"/>
    <mergeCell ref="A6:A7"/>
    <mergeCell ref="B6:B7"/>
    <mergeCell ref="H6:H7"/>
    <mergeCell ref="I6:I7"/>
    <mergeCell ref="J6:J7"/>
    <mergeCell ref="C6:C7"/>
    <mergeCell ref="A8:A11"/>
    <mergeCell ref="A12:A17"/>
  </mergeCells>
  <pageMargins left="0.70866141732283472" right="0.70866141732283472" top="0.74803149606299213" bottom="0.74803149606299213" header="0.31496062992125984" footer="0.31496062992125984"/>
  <pageSetup scale="64"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FFFF00"/>
  </sheetPr>
  <dimension ref="A2:U31"/>
  <sheetViews>
    <sheetView zoomScale="120" zoomScaleNormal="120" workbookViewId="0">
      <pane xSplit="2" ySplit="8" topLeftCell="C22" activePane="bottomRight" state="frozen"/>
      <selection activeCell="C8" sqref="C8"/>
      <selection pane="topRight" activeCell="C8" sqref="C8"/>
      <selection pane="bottomLeft" activeCell="C8" sqref="C8"/>
      <selection pane="bottomRight" activeCell="C8" sqref="C8"/>
    </sheetView>
  </sheetViews>
  <sheetFormatPr baseColWidth="10" defaultColWidth="11.42578125" defaultRowHeight="13.5" x14ac:dyDescent="0.25"/>
  <cols>
    <col min="1" max="1" width="11.140625" style="25" customWidth="1"/>
    <col min="2" max="2" width="16.42578125" style="25" customWidth="1"/>
    <col min="3" max="3" width="9.7109375" style="25" customWidth="1"/>
    <col min="4" max="4" width="10" style="25" customWidth="1"/>
    <col min="5" max="5" width="8.7109375" style="25" customWidth="1"/>
    <col min="6" max="6" width="11.28515625" style="25" customWidth="1"/>
    <col min="7" max="7" width="12" style="25" customWidth="1"/>
    <col min="8" max="8" width="13.140625" style="25" customWidth="1"/>
    <col min="9" max="9" width="10.42578125" style="25" customWidth="1"/>
    <col min="10" max="10" width="22.28515625" style="48" customWidth="1"/>
    <col min="11" max="11" width="19.7109375" style="25" customWidth="1"/>
    <col min="12" max="12" width="11.5703125" style="25" customWidth="1"/>
    <col min="13" max="13" width="8.28515625" style="25" customWidth="1"/>
    <col min="14" max="16384" width="11.42578125" style="25"/>
  </cols>
  <sheetData>
    <row r="2" spans="1:21" ht="25.5" x14ac:dyDescent="0.25">
      <c r="A2" s="306" t="s">
        <v>93</v>
      </c>
      <c r="B2" s="307"/>
      <c r="C2" s="307"/>
      <c r="D2" s="307"/>
      <c r="E2" s="307"/>
      <c r="F2" s="307"/>
      <c r="G2" s="307"/>
      <c r="H2" s="307"/>
      <c r="I2" s="307"/>
      <c r="J2" s="307"/>
      <c r="K2" s="307"/>
      <c r="L2" s="307"/>
      <c r="M2" s="308"/>
      <c r="N2" s="27"/>
      <c r="O2" s="27"/>
      <c r="P2" s="27"/>
      <c r="Q2" s="27"/>
      <c r="R2" s="27"/>
      <c r="S2" s="27"/>
      <c r="T2" s="27"/>
      <c r="U2" s="27"/>
    </row>
    <row r="3" spans="1:21" x14ac:dyDescent="0.25">
      <c r="A3" s="309" t="s">
        <v>108</v>
      </c>
      <c r="B3" s="310"/>
      <c r="C3" s="310"/>
      <c r="D3" s="310"/>
      <c r="E3" s="310"/>
      <c r="F3" s="310"/>
      <c r="G3" s="310"/>
      <c r="H3" s="310"/>
      <c r="I3" s="310"/>
      <c r="J3" s="310"/>
      <c r="K3" s="310"/>
      <c r="L3" s="310"/>
      <c r="M3" s="311"/>
    </row>
    <row r="4" spans="1:21" ht="28.5" customHeight="1" x14ac:dyDescent="0.25">
      <c r="A4" s="312" t="s">
        <v>109</v>
      </c>
      <c r="B4" s="313"/>
      <c r="C4" s="313"/>
      <c r="D4" s="313"/>
      <c r="E4" s="313"/>
      <c r="F4" s="313"/>
      <c r="G4" s="313"/>
      <c r="H4" s="313"/>
      <c r="I4" s="313"/>
      <c r="J4" s="313"/>
      <c r="K4" s="313"/>
      <c r="L4" s="313"/>
      <c r="M4" s="314"/>
    </row>
    <row r="5" spans="1:21" ht="31.5" customHeight="1" x14ac:dyDescent="0.25">
      <c r="A5" s="312" t="s">
        <v>110</v>
      </c>
      <c r="B5" s="313"/>
      <c r="C5" s="313"/>
      <c r="D5" s="313"/>
      <c r="E5" s="313"/>
      <c r="F5" s="313"/>
      <c r="G5" s="313"/>
      <c r="H5" s="313"/>
      <c r="I5" s="313"/>
      <c r="J5" s="313"/>
      <c r="K5" s="313"/>
      <c r="L5" s="313"/>
      <c r="M5" s="314"/>
    </row>
    <row r="6" spans="1:21" ht="70.5" customHeight="1" x14ac:dyDescent="0.25">
      <c r="A6" s="315" t="s">
        <v>111</v>
      </c>
      <c r="B6" s="316"/>
      <c r="C6" s="316"/>
      <c r="D6" s="316"/>
      <c r="E6" s="316"/>
      <c r="F6" s="316"/>
      <c r="G6" s="316"/>
      <c r="H6" s="316"/>
      <c r="I6" s="316"/>
      <c r="J6" s="316"/>
      <c r="K6" s="316"/>
      <c r="L6" s="316"/>
      <c r="M6" s="317"/>
    </row>
    <row r="7" spans="1:21" ht="45.75" customHeight="1" x14ac:dyDescent="0.25">
      <c r="A7" s="301" t="s">
        <v>21</v>
      </c>
      <c r="B7" s="301" t="s">
        <v>98</v>
      </c>
      <c r="C7" s="319" t="s">
        <v>112</v>
      </c>
      <c r="D7" s="320"/>
      <c r="E7" s="320"/>
      <c r="F7" s="320"/>
      <c r="G7" s="320"/>
      <c r="H7" s="320"/>
      <c r="I7" s="321"/>
      <c r="J7" s="301" t="s">
        <v>113</v>
      </c>
      <c r="K7" s="301" t="s">
        <v>114</v>
      </c>
      <c r="L7" s="301" t="s">
        <v>115</v>
      </c>
      <c r="M7" s="301" t="s">
        <v>116</v>
      </c>
    </row>
    <row r="8" spans="1:21" ht="38.25" x14ac:dyDescent="0.25">
      <c r="A8" s="318"/>
      <c r="B8" s="318"/>
      <c r="C8" s="94" t="s">
        <v>117</v>
      </c>
      <c r="D8" s="94" t="s">
        <v>118</v>
      </c>
      <c r="E8" s="94" t="s">
        <v>119</v>
      </c>
      <c r="F8" s="94" t="s">
        <v>120</v>
      </c>
      <c r="G8" s="94" t="s">
        <v>121</v>
      </c>
      <c r="H8" s="94" t="s">
        <v>122</v>
      </c>
      <c r="I8" s="94" t="s">
        <v>123</v>
      </c>
      <c r="J8" s="318"/>
      <c r="K8" s="318"/>
      <c r="L8" s="318"/>
      <c r="M8" s="318"/>
    </row>
    <row r="9" spans="1:21" ht="27" x14ac:dyDescent="0.25">
      <c r="A9" s="322" t="s">
        <v>23</v>
      </c>
      <c r="B9" s="96" t="s">
        <v>24</v>
      </c>
      <c r="C9" s="96"/>
      <c r="D9" s="97"/>
      <c r="E9" s="97" t="s">
        <v>124</v>
      </c>
      <c r="F9" s="97"/>
      <c r="G9" s="97"/>
      <c r="H9" s="97"/>
      <c r="I9" s="97"/>
      <c r="J9" s="98" t="s">
        <v>125</v>
      </c>
      <c r="K9" s="98"/>
      <c r="L9" s="99">
        <f>COUNTA(D9:I9)</f>
        <v>1</v>
      </c>
      <c r="M9" s="70">
        <f>IF(C9="X",5)+IF(D9="X",3)+COUNTIF(E9:I9,"X")</f>
        <v>1</v>
      </c>
      <c r="N9" s="70">
        <v>1</v>
      </c>
    </row>
    <row r="10" spans="1:21" ht="29.25" customHeight="1" x14ac:dyDescent="0.25">
      <c r="A10" s="323"/>
      <c r="B10" s="100" t="s">
        <v>25</v>
      </c>
      <c r="C10" s="100"/>
      <c r="D10" s="97"/>
      <c r="E10" s="97"/>
      <c r="F10" s="97"/>
      <c r="G10" s="97"/>
      <c r="H10" s="97"/>
      <c r="I10" s="97"/>
      <c r="J10" s="101"/>
      <c r="K10" s="102"/>
      <c r="L10" s="99">
        <f t="shared" ref="L10:L26" si="0">COUNTA(D10:I10)</f>
        <v>0</v>
      </c>
      <c r="M10" s="70">
        <f t="shared" ref="M10:M26" si="1">IF(C10="X",5)+IF(D10="X",3)+COUNTIF(E10:I10,"X")</f>
        <v>0</v>
      </c>
      <c r="N10" s="70">
        <v>0</v>
      </c>
    </row>
    <row r="11" spans="1:21" ht="27.75" customHeight="1" x14ac:dyDescent="0.25">
      <c r="A11" s="323"/>
      <c r="B11" s="100" t="s">
        <v>26</v>
      </c>
      <c r="C11" s="100"/>
      <c r="D11" s="97"/>
      <c r="E11" s="97"/>
      <c r="F11" s="97"/>
      <c r="G11" s="97"/>
      <c r="H11" s="97"/>
      <c r="I11" s="97" t="s">
        <v>124</v>
      </c>
      <c r="J11" s="103"/>
      <c r="K11" s="104"/>
      <c r="L11" s="99">
        <f t="shared" si="0"/>
        <v>1</v>
      </c>
      <c r="M11" s="70">
        <f t="shared" si="1"/>
        <v>1</v>
      </c>
      <c r="N11" s="70">
        <v>1</v>
      </c>
    </row>
    <row r="12" spans="1:21" ht="27" x14ac:dyDescent="0.25">
      <c r="A12" s="324"/>
      <c r="B12" s="100" t="s">
        <v>27</v>
      </c>
      <c r="C12" s="100"/>
      <c r="D12" s="97" t="s">
        <v>124</v>
      </c>
      <c r="E12" s="97" t="s">
        <v>124</v>
      </c>
      <c r="F12" s="97"/>
      <c r="G12" s="97"/>
      <c r="H12" s="97"/>
      <c r="I12" s="97"/>
      <c r="J12" s="103" t="s">
        <v>126</v>
      </c>
      <c r="K12" s="104" t="s">
        <v>127</v>
      </c>
      <c r="L12" s="99">
        <f t="shared" si="0"/>
        <v>2</v>
      </c>
      <c r="M12" s="70">
        <f t="shared" si="1"/>
        <v>4</v>
      </c>
      <c r="N12" s="70">
        <v>3</v>
      </c>
    </row>
    <row r="13" spans="1:21" ht="36" customHeight="1" x14ac:dyDescent="0.25">
      <c r="A13" s="322" t="s">
        <v>28</v>
      </c>
      <c r="B13" s="100" t="s">
        <v>29</v>
      </c>
      <c r="C13" s="100"/>
      <c r="D13" s="97" t="s">
        <v>124</v>
      </c>
      <c r="E13" s="97"/>
      <c r="F13" s="97"/>
      <c r="G13" s="97"/>
      <c r="H13" s="97"/>
      <c r="I13" s="97"/>
      <c r="J13" s="103" t="s">
        <v>128</v>
      </c>
      <c r="K13" s="104" t="s">
        <v>129</v>
      </c>
      <c r="L13" s="99">
        <f t="shared" si="0"/>
        <v>1</v>
      </c>
      <c r="M13" s="70">
        <f>IF(C13="X",5)+IF(D13="X",3)+COUNTIF(E13:I13,"X")</f>
        <v>3</v>
      </c>
      <c r="N13" s="70">
        <v>3</v>
      </c>
    </row>
    <row r="14" spans="1:21" ht="27" x14ac:dyDescent="0.25">
      <c r="A14" s="323"/>
      <c r="B14" s="100" t="s">
        <v>30</v>
      </c>
      <c r="C14" s="100"/>
      <c r="D14" s="97"/>
      <c r="E14" s="97"/>
      <c r="F14" s="97"/>
      <c r="G14" s="97" t="s">
        <v>124</v>
      </c>
      <c r="H14" s="97"/>
      <c r="I14" s="97"/>
      <c r="J14" s="103" t="s">
        <v>130</v>
      </c>
      <c r="K14" s="104" t="s">
        <v>131</v>
      </c>
      <c r="L14" s="99">
        <f t="shared" si="0"/>
        <v>1</v>
      </c>
      <c r="M14" s="70">
        <f t="shared" si="1"/>
        <v>1</v>
      </c>
      <c r="N14" s="70">
        <v>1</v>
      </c>
    </row>
    <row r="15" spans="1:21" ht="26.25" customHeight="1" x14ac:dyDescent="0.25">
      <c r="A15" s="323"/>
      <c r="B15" s="100" t="s">
        <v>31</v>
      </c>
      <c r="C15" s="100"/>
      <c r="D15" s="97"/>
      <c r="E15" s="97"/>
      <c r="F15" s="97"/>
      <c r="G15" s="97"/>
      <c r="H15" s="97"/>
      <c r="I15" s="97"/>
      <c r="J15" s="103"/>
      <c r="K15" s="104"/>
      <c r="L15" s="99">
        <f t="shared" si="0"/>
        <v>0</v>
      </c>
      <c r="M15" s="70">
        <f t="shared" si="1"/>
        <v>0</v>
      </c>
      <c r="N15" s="70">
        <v>0</v>
      </c>
    </row>
    <row r="16" spans="1:21" ht="67.5" x14ac:dyDescent="0.25">
      <c r="A16" s="323"/>
      <c r="B16" s="100" t="s">
        <v>32</v>
      </c>
      <c r="C16" s="100"/>
      <c r="D16" s="97"/>
      <c r="E16" s="97" t="s">
        <v>124</v>
      </c>
      <c r="F16" s="97" t="s">
        <v>124</v>
      </c>
      <c r="G16" s="97"/>
      <c r="H16" s="97" t="s">
        <v>124</v>
      </c>
      <c r="I16" s="97" t="s">
        <v>124</v>
      </c>
      <c r="J16" s="103" t="s">
        <v>132</v>
      </c>
      <c r="K16" s="103" t="s">
        <v>133</v>
      </c>
      <c r="L16" s="99">
        <f t="shared" si="0"/>
        <v>4</v>
      </c>
      <c r="M16" s="70">
        <f t="shared" si="1"/>
        <v>4</v>
      </c>
      <c r="N16" s="70">
        <v>1</v>
      </c>
    </row>
    <row r="17" spans="1:14" ht="27" x14ac:dyDescent="0.25">
      <c r="A17" s="323"/>
      <c r="B17" s="100" t="s">
        <v>45</v>
      </c>
      <c r="C17" s="100"/>
      <c r="D17" s="97"/>
      <c r="E17" s="97"/>
      <c r="F17" s="97"/>
      <c r="G17" s="97" t="s">
        <v>124</v>
      </c>
      <c r="H17" s="97" t="s">
        <v>124</v>
      </c>
      <c r="I17" s="97"/>
      <c r="J17" s="103" t="s">
        <v>134</v>
      </c>
      <c r="K17" s="104" t="s">
        <v>135</v>
      </c>
      <c r="L17" s="99">
        <f t="shared" si="0"/>
        <v>2</v>
      </c>
      <c r="M17" s="70">
        <f t="shared" si="1"/>
        <v>2</v>
      </c>
      <c r="N17" s="70">
        <v>1</v>
      </c>
    </row>
    <row r="18" spans="1:14" ht="54" x14ac:dyDescent="0.25">
      <c r="A18" s="324"/>
      <c r="B18" s="100" t="s">
        <v>33</v>
      </c>
      <c r="C18" s="100"/>
      <c r="D18" s="97" t="s">
        <v>124</v>
      </c>
      <c r="E18" s="97"/>
      <c r="F18" s="97"/>
      <c r="G18" s="97"/>
      <c r="H18" s="97"/>
      <c r="I18" s="97"/>
      <c r="J18" s="103" t="s">
        <v>136</v>
      </c>
      <c r="K18" s="103" t="s">
        <v>137</v>
      </c>
      <c r="L18" s="99">
        <f t="shared" si="0"/>
        <v>1</v>
      </c>
      <c r="M18" s="70">
        <f t="shared" si="1"/>
        <v>3</v>
      </c>
      <c r="N18" s="70">
        <v>3</v>
      </c>
    </row>
    <row r="19" spans="1:14" ht="24.75" customHeight="1" x14ac:dyDescent="0.25">
      <c r="A19" s="325" t="s">
        <v>34</v>
      </c>
      <c r="B19" s="100" t="s">
        <v>46</v>
      </c>
      <c r="C19" s="100"/>
      <c r="D19" s="97"/>
      <c r="E19" s="97"/>
      <c r="F19" s="97"/>
      <c r="G19" s="97"/>
      <c r="H19" s="97"/>
      <c r="I19" s="97"/>
      <c r="J19" s="103"/>
      <c r="K19" s="105"/>
      <c r="L19" s="99">
        <f t="shared" si="0"/>
        <v>0</v>
      </c>
      <c r="M19" s="70">
        <f t="shared" si="1"/>
        <v>0</v>
      </c>
      <c r="N19" s="70">
        <v>0</v>
      </c>
    </row>
    <row r="20" spans="1:14" ht="54" x14ac:dyDescent="0.25">
      <c r="A20" s="326"/>
      <c r="B20" s="100" t="s">
        <v>48</v>
      </c>
      <c r="C20" s="100"/>
      <c r="D20" s="97"/>
      <c r="E20" s="97"/>
      <c r="F20" s="97" t="s">
        <v>124</v>
      </c>
      <c r="G20" s="97"/>
      <c r="H20" s="97"/>
      <c r="I20" s="97"/>
      <c r="J20" s="103" t="s">
        <v>138</v>
      </c>
      <c r="K20" s="103" t="s">
        <v>139</v>
      </c>
      <c r="L20" s="99">
        <f t="shared" si="0"/>
        <v>1</v>
      </c>
      <c r="M20" s="70">
        <f t="shared" si="1"/>
        <v>1</v>
      </c>
      <c r="N20" s="70">
        <v>1</v>
      </c>
    </row>
    <row r="21" spans="1:14" ht="26.25" customHeight="1" x14ac:dyDescent="0.25">
      <c r="A21" s="326"/>
      <c r="B21" s="100" t="s">
        <v>47</v>
      </c>
      <c r="C21" s="100"/>
      <c r="D21" s="97"/>
      <c r="E21" s="97"/>
      <c r="F21" s="97"/>
      <c r="G21" s="97"/>
      <c r="H21" s="97"/>
      <c r="I21" s="97"/>
      <c r="J21" s="103"/>
      <c r="K21" s="104"/>
      <c r="L21" s="99">
        <f t="shared" si="0"/>
        <v>0</v>
      </c>
      <c r="M21" s="70">
        <f t="shared" si="1"/>
        <v>0</v>
      </c>
      <c r="N21" s="70">
        <v>0</v>
      </c>
    </row>
    <row r="22" spans="1:14" ht="80.25" customHeight="1" x14ac:dyDescent="0.25">
      <c r="A22" s="326"/>
      <c r="B22" s="100" t="s">
        <v>35</v>
      </c>
      <c r="C22" s="100"/>
      <c r="D22" s="97"/>
      <c r="E22" s="97" t="s">
        <v>124</v>
      </c>
      <c r="F22" s="97" t="s">
        <v>124</v>
      </c>
      <c r="G22" s="97" t="s">
        <v>124</v>
      </c>
      <c r="H22" s="97"/>
      <c r="I22" s="97"/>
      <c r="J22" s="103" t="s">
        <v>140</v>
      </c>
      <c r="K22" s="103" t="s">
        <v>141</v>
      </c>
      <c r="L22" s="99">
        <f t="shared" si="0"/>
        <v>3</v>
      </c>
      <c r="M22" s="70">
        <f t="shared" si="1"/>
        <v>3</v>
      </c>
      <c r="N22" s="70">
        <v>1</v>
      </c>
    </row>
    <row r="23" spans="1:14" ht="29.25" customHeight="1" x14ac:dyDescent="0.25">
      <c r="A23" s="327"/>
      <c r="B23" s="100" t="s">
        <v>36</v>
      </c>
      <c r="C23" s="100"/>
      <c r="D23" s="97"/>
      <c r="E23" s="97"/>
      <c r="F23" s="97"/>
      <c r="G23" s="97"/>
      <c r="H23" s="97"/>
      <c r="I23" s="97"/>
      <c r="J23" s="103"/>
      <c r="K23" s="104"/>
      <c r="L23" s="99">
        <f t="shared" si="0"/>
        <v>0</v>
      </c>
      <c r="M23" s="70">
        <f t="shared" si="1"/>
        <v>0</v>
      </c>
      <c r="N23" s="70">
        <v>0</v>
      </c>
    </row>
    <row r="24" spans="1:14" ht="26.25" customHeight="1" x14ac:dyDescent="0.25">
      <c r="A24" s="304" t="s">
        <v>39</v>
      </c>
      <c r="B24" s="100" t="s">
        <v>37</v>
      </c>
      <c r="C24" s="100"/>
      <c r="D24" s="97" t="s">
        <v>124</v>
      </c>
      <c r="E24" s="97"/>
      <c r="F24" s="97"/>
      <c r="G24" s="97"/>
      <c r="H24" s="97"/>
      <c r="I24" s="97"/>
      <c r="J24" s="103" t="s">
        <v>142</v>
      </c>
      <c r="K24" s="104" t="s">
        <v>143</v>
      </c>
      <c r="L24" s="99">
        <f t="shared" si="0"/>
        <v>1</v>
      </c>
      <c r="M24" s="70">
        <f t="shared" si="1"/>
        <v>3</v>
      </c>
      <c r="N24" s="70">
        <v>3</v>
      </c>
    </row>
    <row r="25" spans="1:14" ht="27.75" customHeight="1" x14ac:dyDescent="0.25">
      <c r="A25" s="305"/>
      <c r="B25" s="100" t="s">
        <v>38</v>
      </c>
      <c r="C25" s="100"/>
      <c r="D25" s="97"/>
      <c r="E25" s="97" t="s">
        <v>124</v>
      </c>
      <c r="F25" s="97"/>
      <c r="G25" s="97"/>
      <c r="H25" s="97" t="s">
        <v>124</v>
      </c>
      <c r="I25" s="97" t="s">
        <v>124</v>
      </c>
      <c r="J25" s="103"/>
      <c r="K25" s="104"/>
      <c r="L25" s="99">
        <f t="shared" si="0"/>
        <v>3</v>
      </c>
      <c r="M25" s="70">
        <f t="shared" si="1"/>
        <v>3</v>
      </c>
      <c r="N25" s="70">
        <v>1</v>
      </c>
    </row>
    <row r="26" spans="1:14" s="80" customFormat="1" ht="25.5" customHeight="1" x14ac:dyDescent="0.2">
      <c r="A26" s="106" t="s">
        <v>144</v>
      </c>
      <c r="B26" s="100" t="s">
        <v>145</v>
      </c>
      <c r="C26" s="100"/>
      <c r="D26" s="97" t="s">
        <v>124</v>
      </c>
      <c r="E26" s="97"/>
      <c r="F26" s="97"/>
      <c r="G26" s="97"/>
      <c r="H26" s="97"/>
      <c r="I26" s="97"/>
      <c r="J26" s="107"/>
      <c r="K26" s="108"/>
      <c r="L26" s="99">
        <f t="shared" si="0"/>
        <v>1</v>
      </c>
      <c r="M26" s="70">
        <f t="shared" si="1"/>
        <v>3</v>
      </c>
      <c r="N26" s="70"/>
    </row>
    <row r="28" spans="1:14" x14ac:dyDescent="0.25">
      <c r="B28" s="109" t="s">
        <v>146</v>
      </c>
      <c r="C28" s="110"/>
      <c r="D28" s="111"/>
      <c r="E28" s="111"/>
      <c r="F28" s="111"/>
      <c r="G28" s="111"/>
      <c r="H28" s="112">
        <v>0</v>
      </c>
    </row>
    <row r="29" spans="1:14" x14ac:dyDescent="0.25">
      <c r="B29" s="113" t="s">
        <v>147</v>
      </c>
      <c r="C29" s="114"/>
      <c r="D29" s="62"/>
      <c r="E29" s="62"/>
      <c r="F29" s="62"/>
      <c r="G29" s="62"/>
      <c r="H29" s="115">
        <v>1</v>
      </c>
    </row>
    <row r="30" spans="1:14" x14ac:dyDescent="0.25">
      <c r="B30" s="116" t="s">
        <v>148</v>
      </c>
      <c r="C30" s="62"/>
      <c r="D30" s="62"/>
      <c r="E30" s="62"/>
      <c r="F30" s="62"/>
      <c r="G30" s="62"/>
      <c r="H30" s="115">
        <v>3</v>
      </c>
    </row>
    <row r="31" spans="1:14" x14ac:dyDescent="0.25">
      <c r="B31" s="117" t="s">
        <v>149</v>
      </c>
      <c r="C31" s="118"/>
      <c r="D31" s="118"/>
      <c r="E31" s="118"/>
      <c r="F31" s="118"/>
      <c r="G31" s="118"/>
      <c r="H31" s="119">
        <v>5</v>
      </c>
    </row>
  </sheetData>
  <mergeCells count="16">
    <mergeCell ref="A24:A25"/>
    <mergeCell ref="A2:M2"/>
    <mergeCell ref="A3:M3"/>
    <mergeCell ref="A4:M4"/>
    <mergeCell ref="A5:M5"/>
    <mergeCell ref="A6:M6"/>
    <mergeCell ref="A7:A8"/>
    <mergeCell ref="B7:B8"/>
    <mergeCell ref="C7:I7"/>
    <mergeCell ref="J7:J8"/>
    <mergeCell ref="K7:K8"/>
    <mergeCell ref="L7:L8"/>
    <mergeCell ref="M7:M8"/>
    <mergeCell ref="A9:A12"/>
    <mergeCell ref="A13:A18"/>
    <mergeCell ref="A19:A23"/>
  </mergeCells>
  <pageMargins left="0.9055118110236221" right="0.70866141732283472" top="0.94488188976377963" bottom="0.55118110236220474" header="0.31496062992125984" footer="0.31496062992125984"/>
  <pageSetup scale="75"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0070C0"/>
  </sheetPr>
  <dimension ref="A1:G71"/>
  <sheetViews>
    <sheetView showGridLines="0" zoomScale="90" zoomScaleNormal="90" workbookViewId="0">
      <selection activeCell="C8" sqref="C8"/>
    </sheetView>
  </sheetViews>
  <sheetFormatPr baseColWidth="10" defaultColWidth="11.42578125" defaultRowHeight="13.5" x14ac:dyDescent="0.25"/>
  <cols>
    <col min="1" max="1" width="27.42578125" style="25" customWidth="1"/>
    <col min="2" max="2" width="38.42578125" style="25" customWidth="1"/>
    <col min="3" max="3" width="24.5703125" style="25" customWidth="1"/>
    <col min="4" max="4" width="32.42578125" style="25" customWidth="1"/>
    <col min="5" max="5" width="25.85546875" style="25" customWidth="1"/>
    <col min="6" max="6" width="11.42578125" style="25"/>
    <col min="7" max="7" width="12.140625" style="25" customWidth="1"/>
    <col min="8" max="16384" width="11.42578125" style="25"/>
  </cols>
  <sheetData>
    <row r="1" spans="1:7" s="62" customFormat="1" x14ac:dyDescent="0.25"/>
    <row r="2" spans="1:7" s="62" customFormat="1" ht="30" customHeight="1" x14ac:dyDescent="0.25">
      <c r="A2" s="328" t="s">
        <v>83</v>
      </c>
      <c r="B2" s="329"/>
      <c r="C2" s="329"/>
      <c r="D2" s="329"/>
      <c r="E2" s="329"/>
      <c r="F2" s="61" t="s">
        <v>42</v>
      </c>
      <c r="G2" s="61">
        <v>1</v>
      </c>
    </row>
    <row r="3" spans="1:7" s="62" customFormat="1" ht="30" customHeight="1" x14ac:dyDescent="0.25">
      <c r="A3" s="328" t="s">
        <v>93</v>
      </c>
      <c r="B3" s="329"/>
      <c r="C3" s="329"/>
      <c r="D3" s="329"/>
      <c r="E3" s="329"/>
      <c r="F3" s="61" t="s">
        <v>43</v>
      </c>
      <c r="G3" s="61"/>
    </row>
    <row r="4" spans="1:7" s="62" customFormat="1" ht="18" x14ac:dyDescent="0.25">
      <c r="A4" s="330" t="s">
        <v>152</v>
      </c>
      <c r="B4" s="331"/>
      <c r="C4" s="331"/>
      <c r="D4" s="331"/>
      <c r="E4" s="331"/>
    </row>
    <row r="5" spans="1:7" s="49" customFormat="1" ht="18" x14ac:dyDescent="0.25">
      <c r="A5" s="64" t="s">
        <v>151</v>
      </c>
      <c r="B5" s="63"/>
      <c r="C5" s="63"/>
      <c r="D5" s="63"/>
      <c r="E5" s="63"/>
    </row>
    <row r="7" spans="1:7" ht="25.5" x14ac:dyDescent="0.25">
      <c r="A7" s="283" t="s">
        <v>21</v>
      </c>
      <c r="B7" s="283" t="s">
        <v>44</v>
      </c>
      <c r="C7" s="40" t="s">
        <v>76</v>
      </c>
      <c r="D7" s="41" t="s">
        <v>77</v>
      </c>
      <c r="E7" s="41" t="s">
        <v>78</v>
      </c>
      <c r="F7" s="272" t="s">
        <v>41</v>
      </c>
      <c r="G7" s="274" t="s">
        <v>105</v>
      </c>
    </row>
    <row r="8" spans="1:7" ht="126" customHeight="1" x14ac:dyDescent="0.25">
      <c r="A8" s="283"/>
      <c r="B8" s="283"/>
      <c r="C8" s="29" t="s">
        <v>79</v>
      </c>
      <c r="D8" s="29" t="s">
        <v>81</v>
      </c>
      <c r="E8" s="29" t="s">
        <v>80</v>
      </c>
      <c r="F8" s="273"/>
      <c r="G8" s="274"/>
    </row>
    <row r="9" spans="1:7" ht="13.5" customHeight="1" x14ac:dyDescent="0.25">
      <c r="A9" s="284"/>
      <c r="B9" s="284"/>
      <c r="C9" s="30">
        <f>1/3</f>
        <v>0.33333333333333331</v>
      </c>
      <c r="D9" s="30">
        <f>1/3</f>
        <v>0.33333333333333331</v>
      </c>
      <c r="E9" s="30">
        <f>1/3</f>
        <v>0.33333333333333331</v>
      </c>
      <c r="F9" s="30">
        <f>SUM(C9:E9)</f>
        <v>1</v>
      </c>
      <c r="G9" s="275"/>
    </row>
    <row r="10" spans="1:7" x14ac:dyDescent="0.25">
      <c r="A10" s="276" t="s">
        <v>23</v>
      </c>
      <c r="B10" s="33" t="s">
        <v>24</v>
      </c>
      <c r="C10" s="38">
        <v>5</v>
      </c>
      <c r="D10" s="36">
        <v>5</v>
      </c>
      <c r="E10" s="37">
        <v>5</v>
      </c>
      <c r="F10" s="121">
        <f t="shared" ref="F10:F26" si="0">(C10*$C$9)+(D10*$D$9)+(E10*$E$9)</f>
        <v>5</v>
      </c>
      <c r="G10" s="37">
        <v>5</v>
      </c>
    </row>
    <row r="11" spans="1:7" x14ac:dyDescent="0.25">
      <c r="A11" s="277"/>
      <c r="B11" s="33" t="s">
        <v>25</v>
      </c>
      <c r="C11" s="38">
        <v>3</v>
      </c>
      <c r="D11" s="36">
        <v>3</v>
      </c>
      <c r="E11" s="37">
        <v>3</v>
      </c>
      <c r="F11" s="121">
        <f t="shared" si="0"/>
        <v>3</v>
      </c>
      <c r="G11" s="37">
        <v>3</v>
      </c>
    </row>
    <row r="12" spans="1:7" x14ac:dyDescent="0.25">
      <c r="A12" s="277"/>
      <c r="B12" s="33" t="s">
        <v>26</v>
      </c>
      <c r="C12" s="38">
        <v>3</v>
      </c>
      <c r="D12" s="36">
        <v>3</v>
      </c>
      <c r="E12" s="37">
        <v>3</v>
      </c>
      <c r="F12" s="121">
        <f t="shared" si="0"/>
        <v>3</v>
      </c>
      <c r="G12" s="37">
        <v>3</v>
      </c>
    </row>
    <row r="13" spans="1:7" x14ac:dyDescent="0.25">
      <c r="A13" s="277"/>
      <c r="B13" s="33" t="s">
        <v>27</v>
      </c>
      <c r="C13" s="38">
        <v>5</v>
      </c>
      <c r="D13" s="36">
        <v>5</v>
      </c>
      <c r="E13" s="37">
        <v>5</v>
      </c>
      <c r="F13" s="121">
        <f t="shared" si="0"/>
        <v>5</v>
      </c>
      <c r="G13" s="37">
        <v>5</v>
      </c>
    </row>
    <row r="14" spans="1:7" x14ac:dyDescent="0.25">
      <c r="A14" s="278" t="s">
        <v>28</v>
      </c>
      <c r="B14" s="33" t="s">
        <v>29</v>
      </c>
      <c r="C14" s="38">
        <v>3</v>
      </c>
      <c r="D14" s="36">
        <v>1</v>
      </c>
      <c r="E14" s="37">
        <v>3</v>
      </c>
      <c r="F14" s="121">
        <f t="shared" si="0"/>
        <v>2.333333333333333</v>
      </c>
      <c r="G14" s="37">
        <v>3</v>
      </c>
    </row>
    <row r="15" spans="1:7" x14ac:dyDescent="0.25">
      <c r="A15" s="277"/>
      <c r="B15" s="33" t="s">
        <v>30</v>
      </c>
      <c r="C15" s="38">
        <v>3</v>
      </c>
      <c r="D15" s="36">
        <v>3</v>
      </c>
      <c r="E15" s="37">
        <v>3</v>
      </c>
      <c r="F15" s="121">
        <f t="shared" si="0"/>
        <v>3</v>
      </c>
      <c r="G15" s="37">
        <v>3</v>
      </c>
    </row>
    <row r="16" spans="1:7" x14ac:dyDescent="0.25">
      <c r="A16" s="277"/>
      <c r="B16" s="33" t="s">
        <v>31</v>
      </c>
      <c r="C16" s="38">
        <v>3</v>
      </c>
      <c r="D16" s="37">
        <v>3</v>
      </c>
      <c r="E16" s="37">
        <v>3</v>
      </c>
      <c r="F16" s="121">
        <f t="shared" si="0"/>
        <v>3</v>
      </c>
      <c r="G16" s="37">
        <v>3</v>
      </c>
    </row>
    <row r="17" spans="1:7" x14ac:dyDescent="0.25">
      <c r="A17" s="277"/>
      <c r="B17" s="33" t="s">
        <v>32</v>
      </c>
      <c r="C17" s="38">
        <v>5</v>
      </c>
      <c r="D17" s="37">
        <v>5</v>
      </c>
      <c r="E17" s="37">
        <v>5</v>
      </c>
      <c r="F17" s="121">
        <f t="shared" si="0"/>
        <v>5</v>
      </c>
      <c r="G17" s="37">
        <v>5</v>
      </c>
    </row>
    <row r="18" spans="1:7" x14ac:dyDescent="0.25">
      <c r="A18" s="277"/>
      <c r="B18" s="33" t="s">
        <v>45</v>
      </c>
      <c r="C18" s="38">
        <v>3</v>
      </c>
      <c r="D18" s="37">
        <v>5</v>
      </c>
      <c r="E18" s="37">
        <v>5</v>
      </c>
      <c r="F18" s="121">
        <f t="shared" si="0"/>
        <v>4.333333333333333</v>
      </c>
      <c r="G18" s="37">
        <v>5</v>
      </c>
    </row>
    <row r="19" spans="1:7" x14ac:dyDescent="0.25">
      <c r="A19" s="277"/>
      <c r="B19" s="33" t="s">
        <v>33</v>
      </c>
      <c r="C19" s="38">
        <v>3</v>
      </c>
      <c r="D19" s="37">
        <v>3</v>
      </c>
      <c r="E19" s="37">
        <v>3</v>
      </c>
      <c r="F19" s="121">
        <f t="shared" si="0"/>
        <v>3</v>
      </c>
      <c r="G19" s="37">
        <v>3</v>
      </c>
    </row>
    <row r="20" spans="1:7" x14ac:dyDescent="0.25">
      <c r="A20" s="279" t="s">
        <v>34</v>
      </c>
      <c r="B20" s="33" t="s">
        <v>46</v>
      </c>
      <c r="C20" s="38">
        <v>3</v>
      </c>
      <c r="D20" s="37">
        <v>3</v>
      </c>
      <c r="E20" s="37">
        <v>3</v>
      </c>
      <c r="F20" s="121">
        <f t="shared" si="0"/>
        <v>3</v>
      </c>
      <c r="G20" s="37">
        <v>3</v>
      </c>
    </row>
    <row r="21" spans="1:7" x14ac:dyDescent="0.25">
      <c r="A21" s="279"/>
      <c r="B21" s="33" t="s">
        <v>48</v>
      </c>
      <c r="C21" s="38">
        <v>3</v>
      </c>
      <c r="D21" s="37">
        <v>3</v>
      </c>
      <c r="E21" s="37">
        <v>3</v>
      </c>
      <c r="F21" s="121">
        <f t="shared" si="0"/>
        <v>3</v>
      </c>
      <c r="G21" s="37">
        <v>3</v>
      </c>
    </row>
    <row r="22" spans="1:7" x14ac:dyDescent="0.25">
      <c r="A22" s="279"/>
      <c r="B22" s="33" t="s">
        <v>47</v>
      </c>
      <c r="C22" s="38">
        <v>3</v>
      </c>
      <c r="D22" s="37">
        <v>3</v>
      </c>
      <c r="E22" s="37">
        <v>3</v>
      </c>
      <c r="F22" s="121">
        <f t="shared" si="0"/>
        <v>3</v>
      </c>
      <c r="G22" s="37">
        <v>3</v>
      </c>
    </row>
    <row r="23" spans="1:7" x14ac:dyDescent="0.25">
      <c r="A23" s="277"/>
      <c r="B23" s="33" t="s">
        <v>35</v>
      </c>
      <c r="C23" s="38">
        <v>5</v>
      </c>
      <c r="D23" s="37">
        <v>3</v>
      </c>
      <c r="E23" s="37">
        <v>5</v>
      </c>
      <c r="F23" s="121">
        <f t="shared" si="0"/>
        <v>4.333333333333333</v>
      </c>
      <c r="G23" s="37">
        <v>5</v>
      </c>
    </row>
    <row r="24" spans="1:7" x14ac:dyDescent="0.25">
      <c r="A24" s="277"/>
      <c r="B24" s="33" t="s">
        <v>36</v>
      </c>
      <c r="C24" s="38">
        <v>3</v>
      </c>
      <c r="D24" s="37">
        <v>3</v>
      </c>
      <c r="E24" s="37">
        <v>3</v>
      </c>
      <c r="F24" s="121">
        <f t="shared" si="0"/>
        <v>3</v>
      </c>
      <c r="G24" s="37">
        <v>3</v>
      </c>
    </row>
    <row r="25" spans="1:7" x14ac:dyDescent="0.25">
      <c r="A25" s="280" t="s">
        <v>39</v>
      </c>
      <c r="B25" s="33" t="s">
        <v>37</v>
      </c>
      <c r="C25" s="38">
        <v>3</v>
      </c>
      <c r="D25" s="37">
        <v>3</v>
      </c>
      <c r="E25" s="37">
        <v>5</v>
      </c>
      <c r="F25" s="121">
        <f t="shared" si="0"/>
        <v>3.6666666666666665</v>
      </c>
      <c r="G25" s="37">
        <v>3</v>
      </c>
    </row>
    <row r="26" spans="1:7" x14ac:dyDescent="0.25">
      <c r="A26" s="277"/>
      <c r="B26" s="33" t="s">
        <v>38</v>
      </c>
      <c r="C26" s="38">
        <v>3</v>
      </c>
      <c r="D26" s="37">
        <v>1</v>
      </c>
      <c r="E26" s="37">
        <v>3</v>
      </c>
      <c r="F26" s="121">
        <f t="shared" si="0"/>
        <v>2.333333333333333</v>
      </c>
      <c r="G26" s="37">
        <v>3</v>
      </c>
    </row>
    <row r="27" spans="1:7" x14ac:dyDescent="0.25">
      <c r="A27" s="32"/>
      <c r="B27" s="31"/>
      <c r="C27" s="35"/>
      <c r="D27" s="34"/>
      <c r="E27" s="34"/>
      <c r="F27" s="34"/>
      <c r="G27" s="34"/>
    </row>
    <row r="31" spans="1:7" ht="25.5" x14ac:dyDescent="0.25">
      <c r="A31" s="55" t="s">
        <v>21</v>
      </c>
      <c r="B31" s="55" t="s">
        <v>58</v>
      </c>
      <c r="C31" s="55" t="s">
        <v>59</v>
      </c>
      <c r="D31" s="55" t="s">
        <v>91</v>
      </c>
    </row>
    <row r="32" spans="1:7" x14ac:dyDescent="0.25">
      <c r="A32" s="43" t="s">
        <v>23</v>
      </c>
      <c r="B32" s="33" t="s">
        <v>24</v>
      </c>
      <c r="C32" s="38">
        <v>5</v>
      </c>
      <c r="D32" s="60">
        <v>5</v>
      </c>
    </row>
    <row r="33" spans="1:4" x14ac:dyDescent="0.25">
      <c r="A33" s="43" t="s">
        <v>23</v>
      </c>
      <c r="B33" s="33" t="s">
        <v>27</v>
      </c>
      <c r="C33" s="38">
        <v>5</v>
      </c>
      <c r="D33" s="60">
        <v>5</v>
      </c>
    </row>
    <row r="34" spans="1:4" ht="28.5" x14ac:dyDescent="0.25">
      <c r="A34" s="44" t="s">
        <v>28</v>
      </c>
      <c r="B34" s="33" t="s">
        <v>32</v>
      </c>
      <c r="C34" s="38">
        <v>5</v>
      </c>
      <c r="D34" s="60">
        <v>5</v>
      </c>
    </row>
    <row r="35" spans="1:4" ht="28.5" x14ac:dyDescent="0.25">
      <c r="A35" s="44" t="s">
        <v>28</v>
      </c>
      <c r="B35" s="33" t="s">
        <v>45</v>
      </c>
      <c r="C35" s="38">
        <v>4.333333333333333</v>
      </c>
      <c r="D35" s="60">
        <v>5</v>
      </c>
    </row>
    <row r="36" spans="1:4" ht="28.5" x14ac:dyDescent="0.25">
      <c r="A36" s="45" t="s">
        <v>34</v>
      </c>
      <c r="B36" s="33" t="s">
        <v>35</v>
      </c>
      <c r="C36" s="38">
        <v>4.333333333333333</v>
      </c>
      <c r="D36" s="60">
        <v>5</v>
      </c>
    </row>
    <row r="37" spans="1:4" ht="28.5" x14ac:dyDescent="0.25">
      <c r="A37" s="42" t="s">
        <v>39</v>
      </c>
      <c r="B37" s="33" t="s">
        <v>37</v>
      </c>
      <c r="C37" s="38">
        <v>3.6666666666666665</v>
      </c>
      <c r="D37" s="60">
        <v>5</v>
      </c>
    </row>
    <row r="38" spans="1:4" x14ac:dyDescent="0.25">
      <c r="A38" s="43" t="s">
        <v>23</v>
      </c>
      <c r="B38" s="33" t="s">
        <v>25</v>
      </c>
      <c r="C38" s="38">
        <v>3</v>
      </c>
      <c r="D38" s="60">
        <v>3</v>
      </c>
    </row>
    <row r="39" spans="1:4" x14ac:dyDescent="0.25">
      <c r="A39" s="43" t="s">
        <v>23</v>
      </c>
      <c r="B39" s="33" t="s">
        <v>26</v>
      </c>
      <c r="C39" s="38">
        <v>3</v>
      </c>
      <c r="D39" s="60">
        <v>3</v>
      </c>
    </row>
    <row r="40" spans="1:4" ht="28.5" x14ac:dyDescent="0.25">
      <c r="A40" s="44" t="s">
        <v>28</v>
      </c>
      <c r="B40" s="33" t="s">
        <v>30</v>
      </c>
      <c r="C40" s="38">
        <v>3</v>
      </c>
      <c r="D40" s="60">
        <v>3</v>
      </c>
    </row>
    <row r="41" spans="1:4" ht="28.5" x14ac:dyDescent="0.25">
      <c r="A41" s="44" t="s">
        <v>28</v>
      </c>
      <c r="B41" s="33" t="s">
        <v>31</v>
      </c>
      <c r="C41" s="38">
        <v>3</v>
      </c>
      <c r="D41" s="60">
        <v>3</v>
      </c>
    </row>
    <row r="42" spans="1:4" ht="28.5" x14ac:dyDescent="0.25">
      <c r="A42" s="44" t="s">
        <v>28</v>
      </c>
      <c r="B42" s="33" t="s">
        <v>33</v>
      </c>
      <c r="C42" s="38">
        <v>3</v>
      </c>
      <c r="D42" s="60">
        <v>3</v>
      </c>
    </row>
    <row r="43" spans="1:4" ht="28.5" x14ac:dyDescent="0.25">
      <c r="A43" s="45" t="s">
        <v>34</v>
      </c>
      <c r="B43" s="33" t="s">
        <v>46</v>
      </c>
      <c r="C43" s="38">
        <v>3</v>
      </c>
      <c r="D43" s="60">
        <v>3</v>
      </c>
    </row>
    <row r="44" spans="1:4" ht="28.5" x14ac:dyDescent="0.25">
      <c r="A44" s="45" t="s">
        <v>34</v>
      </c>
      <c r="B44" s="33" t="s">
        <v>48</v>
      </c>
      <c r="C44" s="38">
        <v>3</v>
      </c>
      <c r="D44" s="60">
        <v>3</v>
      </c>
    </row>
    <row r="45" spans="1:4" ht="28.5" x14ac:dyDescent="0.25">
      <c r="A45" s="45" t="s">
        <v>34</v>
      </c>
      <c r="B45" s="33" t="s">
        <v>47</v>
      </c>
      <c r="C45" s="38">
        <v>3</v>
      </c>
      <c r="D45" s="60">
        <v>3</v>
      </c>
    </row>
    <row r="46" spans="1:4" ht="28.5" x14ac:dyDescent="0.25">
      <c r="A46" s="45" t="s">
        <v>34</v>
      </c>
      <c r="B46" s="33" t="s">
        <v>36</v>
      </c>
      <c r="C46" s="38">
        <v>3</v>
      </c>
      <c r="D46" s="60">
        <v>3</v>
      </c>
    </row>
    <row r="47" spans="1:4" ht="28.5" x14ac:dyDescent="0.25">
      <c r="A47" s="44" t="s">
        <v>28</v>
      </c>
      <c r="B47" s="33" t="s">
        <v>29</v>
      </c>
      <c r="C47" s="38">
        <v>2.333333333333333</v>
      </c>
      <c r="D47" s="60">
        <v>3</v>
      </c>
    </row>
    <row r="48" spans="1:4" ht="28.5" x14ac:dyDescent="0.25">
      <c r="A48" s="42" t="s">
        <v>39</v>
      </c>
      <c r="B48" s="33" t="s">
        <v>38</v>
      </c>
      <c r="C48" s="38">
        <v>2.333333333333333</v>
      </c>
      <c r="D48" s="60">
        <v>3</v>
      </c>
    </row>
    <row r="50" spans="1:3" ht="14.25" thickBot="1" x14ac:dyDescent="0.3"/>
    <row r="51" spans="1:3" ht="14.25" thickBot="1" x14ac:dyDescent="0.3">
      <c r="A51" s="58" t="s">
        <v>90</v>
      </c>
      <c r="B51" s="59" t="s">
        <v>91</v>
      </c>
      <c r="C51" s="59" t="s">
        <v>92</v>
      </c>
    </row>
    <row r="52" spans="1:3" x14ac:dyDescent="0.25">
      <c r="A52" s="39" t="s">
        <v>51</v>
      </c>
      <c r="B52" s="39">
        <v>1</v>
      </c>
      <c r="C52" s="57">
        <f>C54/3</f>
        <v>1.6666666666666667</v>
      </c>
    </row>
    <row r="53" spans="1:3" x14ac:dyDescent="0.25">
      <c r="A53" s="39" t="s">
        <v>52</v>
      </c>
      <c r="B53" s="39">
        <v>3</v>
      </c>
      <c r="C53" s="57">
        <f>C52*2</f>
        <v>3.3333333333333335</v>
      </c>
    </row>
    <row r="54" spans="1:3" x14ac:dyDescent="0.25">
      <c r="A54" s="39" t="s">
        <v>53</v>
      </c>
      <c r="B54" s="39">
        <v>5</v>
      </c>
      <c r="C54" s="57">
        <f>5</f>
        <v>5</v>
      </c>
    </row>
    <row r="63" spans="1:3" x14ac:dyDescent="0.25">
      <c r="B63" s="39" t="s">
        <v>51</v>
      </c>
      <c r="C63" s="39">
        <v>1</v>
      </c>
    </row>
    <row r="64" spans="1:3" x14ac:dyDescent="0.25">
      <c r="B64" s="39" t="s">
        <v>52</v>
      </c>
      <c r="C64" s="39">
        <v>3</v>
      </c>
    </row>
    <row r="65" spans="2:3" x14ac:dyDescent="0.25">
      <c r="B65" s="39" t="s">
        <v>53</v>
      </c>
      <c r="C65" s="39">
        <v>5</v>
      </c>
    </row>
    <row r="68" spans="2:3" ht="27" x14ac:dyDescent="0.25">
      <c r="B68" s="31" t="s">
        <v>54</v>
      </c>
      <c r="C68" s="34">
        <v>0</v>
      </c>
    </row>
    <row r="69" spans="2:3" ht="27" x14ac:dyDescent="0.25">
      <c r="B69" s="31" t="s">
        <v>55</v>
      </c>
      <c r="C69" s="34">
        <v>1</v>
      </c>
    </row>
    <row r="70" spans="2:3" ht="27" x14ac:dyDescent="0.25">
      <c r="B70" s="31" t="s">
        <v>56</v>
      </c>
      <c r="C70" s="34">
        <v>3</v>
      </c>
    </row>
    <row r="71" spans="2:3" ht="27" x14ac:dyDescent="0.25">
      <c r="B71" s="31" t="s">
        <v>57</v>
      </c>
      <c r="C71" s="34">
        <v>5</v>
      </c>
    </row>
  </sheetData>
  <mergeCells count="11">
    <mergeCell ref="A2:E2"/>
    <mergeCell ref="A3:E3"/>
    <mergeCell ref="F7:F8"/>
    <mergeCell ref="A4:E4"/>
    <mergeCell ref="B7:B9"/>
    <mergeCell ref="G7:G9"/>
    <mergeCell ref="A10:A13"/>
    <mergeCell ref="A14:A19"/>
    <mergeCell ref="A20:A24"/>
    <mergeCell ref="A25:A26"/>
    <mergeCell ref="A7:A9"/>
  </mergeCells>
  <dataValidations count="2">
    <dataValidation type="list" allowBlank="1" showInputMessage="1" showErrorMessage="1" sqref="D10:D26">
      <formula1>$C$68:$C$71</formula1>
    </dataValidation>
    <dataValidation type="list" allowBlank="1" showInputMessage="1" showErrorMessage="1" sqref="C10:C26 E10:E26">
      <formula1>$C$63:$C$66</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7030A0"/>
  </sheetPr>
  <dimension ref="A1:S49"/>
  <sheetViews>
    <sheetView showGridLines="0" workbookViewId="0">
      <selection activeCell="C8" sqref="C8"/>
    </sheetView>
  </sheetViews>
  <sheetFormatPr baseColWidth="10" defaultRowHeight="12.75" x14ac:dyDescent="0.2"/>
  <cols>
    <col min="1" max="1" width="34.85546875" customWidth="1"/>
    <col min="2" max="2" width="20.7109375" customWidth="1"/>
    <col min="3" max="3" width="27.28515625" customWidth="1"/>
    <col min="4" max="4" width="13.85546875" customWidth="1"/>
    <col min="5" max="5" width="18.28515625" customWidth="1"/>
    <col min="6" max="6" width="18.5703125" customWidth="1"/>
    <col min="7" max="7" width="15.5703125" customWidth="1"/>
    <col min="8" max="8" width="15.7109375" customWidth="1"/>
    <col min="9" max="9" width="15.28515625" customWidth="1"/>
    <col min="10" max="10" width="15" customWidth="1"/>
    <col min="11" max="11" width="15.140625" customWidth="1"/>
    <col min="12" max="12" width="23.5703125" customWidth="1"/>
    <col min="13" max="13" width="15.140625" customWidth="1"/>
    <col min="14" max="14" width="20.7109375" customWidth="1"/>
  </cols>
  <sheetData>
    <row r="1" spans="1:19" s="65" customFormat="1" ht="13.5" x14ac:dyDescent="0.25">
      <c r="A1" s="62"/>
      <c r="B1" s="62"/>
      <c r="C1" s="62"/>
      <c r="D1" s="62"/>
      <c r="E1" s="62"/>
      <c r="F1" s="62"/>
      <c r="G1" s="62"/>
    </row>
    <row r="2" spans="1:19" s="65" customFormat="1" ht="18" customHeight="1" x14ac:dyDescent="0.2">
      <c r="A2" s="328" t="s">
        <v>84</v>
      </c>
      <c r="B2" s="328"/>
      <c r="C2" s="328"/>
      <c r="D2" s="328"/>
      <c r="E2" s="328"/>
      <c r="F2" s="328"/>
      <c r="G2" s="328"/>
      <c r="H2" s="328"/>
      <c r="I2" s="328"/>
      <c r="J2" s="328"/>
      <c r="K2" s="328"/>
      <c r="L2" s="61" t="s">
        <v>88</v>
      </c>
      <c r="M2" s="61">
        <v>1</v>
      </c>
    </row>
    <row r="3" spans="1:19" s="65" customFormat="1" ht="18" customHeight="1" x14ac:dyDescent="0.2">
      <c r="A3" s="328" t="s">
        <v>40</v>
      </c>
      <c r="B3" s="328"/>
      <c r="C3" s="328"/>
      <c r="D3" s="328"/>
      <c r="E3" s="328"/>
      <c r="F3" s="328"/>
      <c r="G3" s="328"/>
      <c r="H3" s="328"/>
      <c r="I3" s="328"/>
      <c r="J3" s="328"/>
      <c r="K3" s="328"/>
      <c r="L3" s="61" t="s">
        <v>43</v>
      </c>
      <c r="M3" s="61"/>
    </row>
    <row r="4" spans="1:19" s="65" customFormat="1" ht="18" x14ac:dyDescent="0.2">
      <c r="A4" s="330" t="s">
        <v>82</v>
      </c>
      <c r="B4" s="330"/>
      <c r="C4" s="330"/>
      <c r="D4" s="330"/>
      <c r="E4" s="330"/>
      <c r="F4" s="330"/>
      <c r="G4" s="330"/>
      <c r="H4" s="330"/>
      <c r="I4" s="330"/>
      <c r="J4" s="330"/>
      <c r="K4" s="330"/>
    </row>
    <row r="5" spans="1:19" ht="13.5" x14ac:dyDescent="0.25">
      <c r="A5" s="25"/>
      <c r="B5" s="25"/>
      <c r="C5" s="25"/>
      <c r="D5" s="25"/>
      <c r="E5" s="25"/>
      <c r="F5" s="25"/>
      <c r="G5" s="25"/>
    </row>
    <row r="6" spans="1:19" ht="13.5" x14ac:dyDescent="0.25">
      <c r="A6" s="25" t="s">
        <v>106</v>
      </c>
      <c r="B6" s="25"/>
      <c r="C6" s="25"/>
      <c r="D6" s="25"/>
      <c r="E6" s="25"/>
      <c r="F6" s="25"/>
      <c r="G6" s="25"/>
    </row>
    <row r="7" spans="1:19" ht="13.5" x14ac:dyDescent="0.25">
      <c r="A7" s="25" t="s">
        <v>86</v>
      </c>
      <c r="B7" s="25"/>
      <c r="C7" s="25"/>
      <c r="D7" s="25"/>
      <c r="E7" s="25"/>
      <c r="F7" s="25"/>
      <c r="G7" s="25"/>
    </row>
    <row r="9" spans="1:19" ht="76.5" x14ac:dyDescent="0.2">
      <c r="A9" s="52" t="s">
        <v>87</v>
      </c>
      <c r="B9" s="52" t="s">
        <v>63</v>
      </c>
      <c r="C9" s="52" t="s">
        <v>64</v>
      </c>
      <c r="D9" s="52" t="s">
        <v>65</v>
      </c>
      <c r="E9" s="52" t="s">
        <v>66</v>
      </c>
      <c r="F9" s="52" t="s">
        <v>67</v>
      </c>
      <c r="G9" s="52" t="s">
        <v>68</v>
      </c>
      <c r="H9" s="52" t="s">
        <v>69</v>
      </c>
      <c r="I9" s="52" t="s">
        <v>70</v>
      </c>
      <c r="J9" s="52" t="s">
        <v>71</v>
      </c>
      <c r="K9" s="52" t="s">
        <v>72</v>
      </c>
      <c r="L9" s="52" t="s">
        <v>73</v>
      </c>
      <c r="M9" s="52" t="s">
        <v>74</v>
      </c>
      <c r="N9" s="52" t="s">
        <v>75</v>
      </c>
      <c r="O9" s="52" t="s">
        <v>85</v>
      </c>
      <c r="P9" s="46"/>
      <c r="Q9" s="46"/>
      <c r="R9" s="46"/>
      <c r="S9" s="46"/>
    </row>
    <row r="10" spans="1:19" ht="13.5" x14ac:dyDescent="0.2">
      <c r="A10" s="33" t="s">
        <v>24</v>
      </c>
      <c r="B10" s="47"/>
      <c r="C10" s="47"/>
      <c r="D10" s="47"/>
      <c r="E10" s="47">
        <v>1</v>
      </c>
      <c r="F10" s="47">
        <v>1</v>
      </c>
      <c r="G10" s="47"/>
      <c r="H10" s="47"/>
      <c r="I10" s="47"/>
      <c r="J10" s="47"/>
      <c r="K10" s="47"/>
      <c r="L10" s="47"/>
      <c r="M10" s="47"/>
      <c r="N10" s="47"/>
      <c r="O10" s="53">
        <f>SUM(B10:N10)</f>
        <v>2</v>
      </c>
    </row>
    <row r="11" spans="1:19" ht="13.5" x14ac:dyDescent="0.2">
      <c r="A11" s="33" t="s">
        <v>25</v>
      </c>
      <c r="B11" s="47"/>
      <c r="C11" s="47">
        <v>1</v>
      </c>
      <c r="D11" s="47"/>
      <c r="E11" s="47"/>
      <c r="F11" s="47">
        <v>1</v>
      </c>
      <c r="G11" s="47">
        <v>1</v>
      </c>
      <c r="H11" s="47">
        <v>1</v>
      </c>
      <c r="I11" s="47"/>
      <c r="J11" s="47"/>
      <c r="K11" s="47"/>
      <c r="L11" s="47"/>
      <c r="M11" s="47">
        <v>1</v>
      </c>
      <c r="N11" s="47"/>
      <c r="O11" s="53">
        <f t="shared" ref="O11:O26" si="0">SUM(B11:N11)</f>
        <v>5</v>
      </c>
    </row>
    <row r="12" spans="1:19" ht="13.5" x14ac:dyDescent="0.2">
      <c r="A12" s="33" t="s">
        <v>26</v>
      </c>
      <c r="B12" s="47"/>
      <c r="C12" s="47"/>
      <c r="D12" s="47"/>
      <c r="E12" s="47"/>
      <c r="F12" s="47"/>
      <c r="G12" s="47">
        <v>1</v>
      </c>
      <c r="H12" s="47"/>
      <c r="I12" s="47"/>
      <c r="J12" s="47"/>
      <c r="K12" s="47"/>
      <c r="L12" s="47"/>
      <c r="M12" s="47"/>
      <c r="N12" s="47">
        <v>1</v>
      </c>
      <c r="O12" s="53">
        <f t="shared" si="0"/>
        <v>2</v>
      </c>
    </row>
    <row r="13" spans="1:19" ht="13.5" x14ac:dyDescent="0.2">
      <c r="A13" s="33" t="s">
        <v>27</v>
      </c>
      <c r="B13" s="47"/>
      <c r="C13" s="47"/>
      <c r="D13" s="47"/>
      <c r="E13" s="47"/>
      <c r="F13" s="47"/>
      <c r="G13" s="47"/>
      <c r="H13" s="47"/>
      <c r="I13" s="47">
        <v>1</v>
      </c>
      <c r="J13" s="47"/>
      <c r="K13" s="47"/>
      <c r="L13" s="47"/>
      <c r="M13" s="47"/>
      <c r="N13" s="47"/>
      <c r="O13" s="53">
        <f t="shared" si="0"/>
        <v>1</v>
      </c>
    </row>
    <row r="14" spans="1:19" ht="13.5" x14ac:dyDescent="0.2">
      <c r="A14" s="33" t="s">
        <v>29</v>
      </c>
      <c r="B14" s="47"/>
      <c r="C14" s="47"/>
      <c r="D14" s="47"/>
      <c r="E14" s="47"/>
      <c r="F14" s="47"/>
      <c r="G14" s="47"/>
      <c r="H14" s="47"/>
      <c r="I14" s="47"/>
      <c r="J14" s="47"/>
      <c r="K14" s="47">
        <v>1</v>
      </c>
      <c r="L14" s="47"/>
      <c r="M14" s="47"/>
      <c r="N14" s="47"/>
      <c r="O14" s="53">
        <f t="shared" si="0"/>
        <v>1</v>
      </c>
    </row>
    <row r="15" spans="1:19" ht="13.5" x14ac:dyDescent="0.2">
      <c r="A15" s="33" t="s">
        <v>30</v>
      </c>
      <c r="B15" s="47"/>
      <c r="C15" s="47"/>
      <c r="D15" s="47"/>
      <c r="E15" s="47">
        <v>1</v>
      </c>
      <c r="F15" s="47"/>
      <c r="G15" s="47"/>
      <c r="H15" s="47"/>
      <c r="I15" s="47"/>
      <c r="J15" s="47"/>
      <c r="K15" s="47"/>
      <c r="L15" s="47"/>
      <c r="M15" s="47"/>
      <c r="N15" s="47"/>
      <c r="O15" s="53">
        <f t="shared" si="0"/>
        <v>1</v>
      </c>
    </row>
    <row r="16" spans="1:19" ht="13.5" x14ac:dyDescent="0.2">
      <c r="A16" s="33" t="s">
        <v>31</v>
      </c>
      <c r="B16" s="47"/>
      <c r="C16" s="47"/>
      <c r="D16" s="47"/>
      <c r="E16" s="47"/>
      <c r="F16" s="47"/>
      <c r="G16" s="47"/>
      <c r="H16" s="47"/>
      <c r="I16" s="47"/>
      <c r="J16" s="47"/>
      <c r="K16" s="47"/>
      <c r="L16" s="47"/>
      <c r="M16" s="47"/>
      <c r="N16" s="47">
        <v>1</v>
      </c>
      <c r="O16" s="53">
        <f t="shared" si="0"/>
        <v>1</v>
      </c>
    </row>
    <row r="17" spans="1:15" ht="13.5" x14ac:dyDescent="0.2">
      <c r="A17" s="33" t="s">
        <v>32</v>
      </c>
      <c r="B17" s="47"/>
      <c r="C17" s="47"/>
      <c r="D17" s="47"/>
      <c r="E17" s="47"/>
      <c r="F17" s="47"/>
      <c r="G17" s="47"/>
      <c r="H17" s="47"/>
      <c r="I17" s="47"/>
      <c r="J17" s="47"/>
      <c r="K17" s="47"/>
      <c r="L17" s="47">
        <v>1</v>
      </c>
      <c r="M17" s="47"/>
      <c r="N17" s="47"/>
      <c r="O17" s="53">
        <f t="shared" si="0"/>
        <v>1</v>
      </c>
    </row>
    <row r="18" spans="1:15" ht="13.5" x14ac:dyDescent="0.2">
      <c r="A18" s="33" t="s">
        <v>45</v>
      </c>
      <c r="B18" s="47"/>
      <c r="C18" s="47"/>
      <c r="D18" s="47"/>
      <c r="E18" s="47"/>
      <c r="F18" s="47"/>
      <c r="G18" s="47"/>
      <c r="H18" s="47"/>
      <c r="I18" s="47"/>
      <c r="J18" s="47">
        <v>1</v>
      </c>
      <c r="K18" s="47"/>
      <c r="L18" s="47"/>
      <c r="M18" s="47"/>
      <c r="N18" s="47"/>
      <c r="O18" s="53">
        <f t="shared" si="0"/>
        <v>1</v>
      </c>
    </row>
    <row r="19" spans="1:15" ht="27" x14ac:dyDescent="0.2">
      <c r="A19" s="33" t="s">
        <v>33</v>
      </c>
      <c r="B19" s="47"/>
      <c r="C19" s="47"/>
      <c r="D19" s="47"/>
      <c r="E19" s="47"/>
      <c r="F19" s="47"/>
      <c r="G19" s="47"/>
      <c r="H19" s="47"/>
      <c r="I19" s="47"/>
      <c r="J19" s="47"/>
      <c r="K19" s="47"/>
      <c r="L19" s="47">
        <v>1</v>
      </c>
      <c r="M19" s="47"/>
      <c r="N19" s="47"/>
      <c r="O19" s="53">
        <f t="shared" si="0"/>
        <v>1</v>
      </c>
    </row>
    <row r="20" spans="1:15" ht="13.5" x14ac:dyDescent="0.2">
      <c r="A20" s="33" t="s">
        <v>46</v>
      </c>
      <c r="B20" s="47">
        <v>1</v>
      </c>
      <c r="C20" s="47"/>
      <c r="D20" s="47"/>
      <c r="E20" s="47"/>
      <c r="F20" s="47"/>
      <c r="G20" s="47"/>
      <c r="H20" s="47"/>
      <c r="I20" s="47"/>
      <c r="J20" s="47"/>
      <c r="K20" s="47"/>
      <c r="L20" s="47"/>
      <c r="M20" s="47"/>
      <c r="N20" s="47"/>
      <c r="O20" s="53">
        <f t="shared" si="0"/>
        <v>1</v>
      </c>
    </row>
    <row r="21" spans="1:15" ht="13.5" x14ac:dyDescent="0.2">
      <c r="A21" s="33" t="s">
        <v>48</v>
      </c>
      <c r="B21" s="47">
        <v>1</v>
      </c>
      <c r="C21" s="47">
        <v>1</v>
      </c>
      <c r="D21" s="47">
        <v>1</v>
      </c>
      <c r="E21" s="47"/>
      <c r="F21" s="47"/>
      <c r="G21" s="47"/>
      <c r="H21" s="47"/>
      <c r="I21" s="47"/>
      <c r="J21" s="47"/>
      <c r="K21" s="47"/>
      <c r="L21" s="47"/>
      <c r="M21" s="47"/>
      <c r="N21" s="47"/>
      <c r="O21" s="53">
        <f t="shared" si="0"/>
        <v>3</v>
      </c>
    </row>
    <row r="22" spans="1:15" ht="13.5" x14ac:dyDescent="0.2">
      <c r="A22" s="33" t="s">
        <v>47</v>
      </c>
      <c r="B22" s="47">
        <v>1</v>
      </c>
      <c r="C22" s="47"/>
      <c r="D22" s="47"/>
      <c r="E22" s="47"/>
      <c r="F22" s="47"/>
      <c r="G22" s="47"/>
      <c r="H22" s="47"/>
      <c r="I22" s="47"/>
      <c r="J22" s="47"/>
      <c r="K22" s="47"/>
      <c r="L22" s="47"/>
      <c r="M22" s="47"/>
      <c r="N22" s="47"/>
      <c r="O22" s="53">
        <f t="shared" si="0"/>
        <v>1</v>
      </c>
    </row>
    <row r="23" spans="1:15" ht="13.5" x14ac:dyDescent="0.2">
      <c r="A23" s="33" t="s">
        <v>35</v>
      </c>
      <c r="B23" s="47">
        <v>1</v>
      </c>
      <c r="C23" s="47">
        <v>1</v>
      </c>
      <c r="D23" s="47"/>
      <c r="E23" s="47"/>
      <c r="F23" s="47"/>
      <c r="G23" s="47"/>
      <c r="H23" s="47">
        <v>1</v>
      </c>
      <c r="I23" s="47"/>
      <c r="J23" s="47"/>
      <c r="K23" s="47"/>
      <c r="L23" s="47"/>
      <c r="M23" s="47"/>
      <c r="N23" s="47"/>
      <c r="O23" s="53">
        <f t="shared" si="0"/>
        <v>3</v>
      </c>
    </row>
    <row r="24" spans="1:15" ht="13.5" x14ac:dyDescent="0.2">
      <c r="A24" s="33" t="s">
        <v>36</v>
      </c>
      <c r="B24" s="47"/>
      <c r="C24" s="47"/>
      <c r="D24" s="47">
        <v>1</v>
      </c>
      <c r="E24" s="47"/>
      <c r="F24" s="47"/>
      <c r="G24" s="47"/>
      <c r="H24" s="47"/>
      <c r="I24" s="47"/>
      <c r="J24" s="47"/>
      <c r="K24" s="47"/>
      <c r="L24" s="47"/>
      <c r="M24" s="47"/>
      <c r="N24" s="47"/>
      <c r="O24" s="53">
        <f t="shared" si="0"/>
        <v>1</v>
      </c>
    </row>
    <row r="25" spans="1:15" ht="13.5" x14ac:dyDescent="0.2">
      <c r="A25" s="33" t="s">
        <v>37</v>
      </c>
      <c r="B25" s="47"/>
      <c r="C25" s="47"/>
      <c r="D25" s="47"/>
      <c r="E25" s="47"/>
      <c r="F25" s="47"/>
      <c r="G25" s="47"/>
      <c r="H25" s="47"/>
      <c r="I25" s="47"/>
      <c r="J25" s="47"/>
      <c r="K25" s="47"/>
      <c r="L25" s="47"/>
      <c r="M25" s="47"/>
      <c r="N25" s="47"/>
      <c r="O25" s="53">
        <f t="shared" si="0"/>
        <v>0</v>
      </c>
    </row>
    <row r="26" spans="1:15" ht="27" x14ac:dyDescent="0.2">
      <c r="A26" s="33" t="s">
        <v>38</v>
      </c>
      <c r="B26" s="47"/>
      <c r="C26" s="47"/>
      <c r="D26" s="47"/>
      <c r="E26" s="47"/>
      <c r="F26" s="47"/>
      <c r="G26" s="47"/>
      <c r="H26" s="47"/>
      <c r="I26" s="47">
        <v>1</v>
      </c>
      <c r="J26" s="47"/>
      <c r="K26" s="47"/>
      <c r="L26" s="47"/>
      <c r="M26" s="47"/>
      <c r="N26" s="47"/>
      <c r="O26" s="53">
        <f t="shared" si="0"/>
        <v>1</v>
      </c>
    </row>
    <row r="32" spans="1:15" ht="25.5" x14ac:dyDescent="0.2">
      <c r="A32" s="54" t="s">
        <v>87</v>
      </c>
      <c r="B32" s="54" t="s">
        <v>85</v>
      </c>
    </row>
    <row r="33" spans="1:2" ht="13.5" x14ac:dyDescent="0.2">
      <c r="A33" s="33" t="s">
        <v>24</v>
      </c>
      <c r="B33" s="53">
        <v>2</v>
      </c>
    </row>
    <row r="34" spans="1:2" ht="13.5" x14ac:dyDescent="0.2">
      <c r="A34" s="33" t="s">
        <v>25</v>
      </c>
      <c r="B34" s="53">
        <v>5</v>
      </c>
    </row>
    <row r="35" spans="1:2" ht="13.5" x14ac:dyDescent="0.2">
      <c r="A35" s="33" t="s">
        <v>26</v>
      </c>
      <c r="B35" s="53">
        <v>2</v>
      </c>
    </row>
    <row r="36" spans="1:2" ht="13.5" x14ac:dyDescent="0.2">
      <c r="A36" s="33" t="s">
        <v>27</v>
      </c>
      <c r="B36" s="53">
        <v>1</v>
      </c>
    </row>
    <row r="37" spans="1:2" ht="13.5" x14ac:dyDescent="0.2">
      <c r="A37" s="33" t="s">
        <v>29</v>
      </c>
      <c r="B37" s="53">
        <v>1</v>
      </c>
    </row>
    <row r="38" spans="1:2" ht="13.5" x14ac:dyDescent="0.2">
      <c r="A38" s="33" t="s">
        <v>30</v>
      </c>
      <c r="B38" s="53">
        <v>1</v>
      </c>
    </row>
    <row r="39" spans="1:2" ht="13.5" x14ac:dyDescent="0.2">
      <c r="A39" s="33" t="s">
        <v>31</v>
      </c>
      <c r="B39" s="53">
        <v>1</v>
      </c>
    </row>
    <row r="40" spans="1:2" ht="13.5" x14ac:dyDescent="0.2">
      <c r="A40" s="33" t="s">
        <v>32</v>
      </c>
      <c r="B40" s="53">
        <v>1</v>
      </c>
    </row>
    <row r="41" spans="1:2" ht="13.5" x14ac:dyDescent="0.2">
      <c r="A41" s="33" t="s">
        <v>45</v>
      </c>
      <c r="B41" s="53">
        <v>1</v>
      </c>
    </row>
    <row r="42" spans="1:2" ht="27" x14ac:dyDescent="0.2">
      <c r="A42" s="33" t="s">
        <v>33</v>
      </c>
      <c r="B42" s="53">
        <v>1</v>
      </c>
    </row>
    <row r="43" spans="1:2" ht="13.5" x14ac:dyDescent="0.2">
      <c r="A43" s="33" t="s">
        <v>46</v>
      </c>
      <c r="B43" s="53">
        <v>1</v>
      </c>
    </row>
    <row r="44" spans="1:2" ht="13.5" x14ac:dyDescent="0.2">
      <c r="A44" s="33" t="s">
        <v>48</v>
      </c>
      <c r="B44" s="53">
        <v>3</v>
      </c>
    </row>
    <row r="45" spans="1:2" ht="13.5" x14ac:dyDescent="0.2">
      <c r="A45" s="33" t="s">
        <v>47</v>
      </c>
      <c r="B45" s="53">
        <v>1</v>
      </c>
    </row>
    <row r="46" spans="1:2" ht="13.5" x14ac:dyDescent="0.2">
      <c r="A46" s="33" t="s">
        <v>35</v>
      </c>
      <c r="B46" s="53">
        <v>3</v>
      </c>
    </row>
    <row r="47" spans="1:2" ht="13.5" x14ac:dyDescent="0.2">
      <c r="A47" s="33" t="s">
        <v>36</v>
      </c>
      <c r="B47" s="53">
        <v>1</v>
      </c>
    </row>
    <row r="48" spans="1:2" ht="13.5" x14ac:dyDescent="0.2">
      <c r="A48" s="33" t="s">
        <v>37</v>
      </c>
      <c r="B48" s="53">
        <v>0</v>
      </c>
    </row>
    <row r="49" spans="1:2" ht="27" x14ac:dyDescent="0.2">
      <c r="A49" s="33" t="s">
        <v>38</v>
      </c>
      <c r="B49" s="53">
        <v>1</v>
      </c>
    </row>
  </sheetData>
  <mergeCells count="3">
    <mergeCell ref="A2:K2"/>
    <mergeCell ref="A3:K3"/>
    <mergeCell ref="A4:K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rgb="FFFFFF00"/>
  </sheetPr>
  <dimension ref="A2:K204"/>
  <sheetViews>
    <sheetView topLeftCell="A31" zoomScale="130" zoomScaleNormal="130" workbookViewId="0">
      <selection activeCell="E117" sqref="E117"/>
    </sheetView>
  </sheetViews>
  <sheetFormatPr baseColWidth="10" defaultColWidth="11.42578125" defaultRowHeight="13.5" x14ac:dyDescent="0.25"/>
  <cols>
    <col min="1" max="1" width="41.42578125" style="25" customWidth="1"/>
    <col min="2" max="2" width="38" style="25" customWidth="1"/>
    <col min="3" max="3" width="10.85546875" style="25" customWidth="1"/>
    <col min="4" max="4" width="10.140625" style="25" customWidth="1"/>
    <col min="5" max="5" width="38" style="25" customWidth="1"/>
    <col min="6" max="6" width="18.28515625" style="25" customWidth="1"/>
    <col min="7" max="7" width="17.85546875" style="25" customWidth="1"/>
    <col min="8" max="8" width="35.5703125" style="25" customWidth="1"/>
    <col min="9" max="10" width="10.7109375" style="48" customWidth="1"/>
    <col min="11" max="11" width="10.7109375" style="25" customWidth="1"/>
    <col min="12" max="16384" width="11.42578125" style="25"/>
  </cols>
  <sheetData>
    <row r="2" spans="1:11" ht="25.5" x14ac:dyDescent="0.25">
      <c r="A2" s="297" t="s">
        <v>93</v>
      </c>
      <c r="B2" s="297"/>
      <c r="C2" s="297"/>
      <c r="D2" s="297"/>
      <c r="E2" s="297"/>
      <c r="F2" s="297"/>
      <c r="G2" s="297"/>
      <c r="H2" s="297"/>
      <c r="I2" s="297"/>
      <c r="J2" s="297"/>
      <c r="K2" s="297"/>
    </row>
    <row r="3" spans="1:11" x14ac:dyDescent="0.25">
      <c r="A3" s="298" t="s">
        <v>156</v>
      </c>
      <c r="B3" s="298"/>
      <c r="C3" s="298"/>
      <c r="D3" s="298"/>
      <c r="E3" s="298"/>
      <c r="F3" s="298"/>
      <c r="G3" s="298"/>
      <c r="H3" s="298"/>
      <c r="I3" s="298"/>
      <c r="J3" s="298"/>
      <c r="K3" s="298"/>
    </row>
    <row r="4" spans="1:11" x14ac:dyDescent="0.25">
      <c r="A4" s="299"/>
      <c r="B4" s="299"/>
      <c r="C4" s="299"/>
      <c r="D4" s="299"/>
      <c r="E4" s="299"/>
      <c r="F4" s="299"/>
      <c r="G4" s="299"/>
      <c r="H4" s="299"/>
      <c r="I4" s="299"/>
      <c r="J4" s="299"/>
      <c r="K4" s="299"/>
    </row>
    <row r="5" spans="1:11" x14ac:dyDescent="0.25">
      <c r="A5" s="66"/>
    </row>
    <row r="6" spans="1:11" ht="45.75" customHeight="1" x14ac:dyDescent="0.25">
      <c r="A6" s="127" t="s">
        <v>21</v>
      </c>
      <c r="B6" s="127" t="s">
        <v>98</v>
      </c>
      <c r="C6" s="136" t="s">
        <v>177</v>
      </c>
      <c r="D6" s="136" t="s">
        <v>178</v>
      </c>
      <c r="E6" s="128" t="s">
        <v>90</v>
      </c>
      <c r="F6" s="127" t="s">
        <v>177</v>
      </c>
      <c r="G6" s="135" t="s">
        <v>178</v>
      </c>
      <c r="H6" s="127" t="s">
        <v>166</v>
      </c>
      <c r="I6" s="127"/>
      <c r="J6" s="127"/>
      <c r="K6" s="127"/>
    </row>
    <row r="7" spans="1:11" ht="54" customHeight="1" x14ac:dyDescent="0.25">
      <c r="A7" s="362" t="s">
        <v>23</v>
      </c>
      <c r="B7" s="354" t="s">
        <v>24</v>
      </c>
      <c r="C7" s="348" t="e">
        <f>#REF!</f>
        <v>#REF!</v>
      </c>
      <c r="D7" s="348" t="str">
        <f>'Matriz Val y Prio Residual'!I8</f>
        <v>MUY ALTO (CATASTRÓFICO)</v>
      </c>
      <c r="E7" s="33" t="s">
        <v>169</v>
      </c>
      <c r="F7" s="140" t="s">
        <v>226</v>
      </c>
      <c r="G7" s="140" t="s">
        <v>226</v>
      </c>
      <c r="H7" s="69" t="s">
        <v>172</v>
      </c>
      <c r="I7" s="70"/>
      <c r="J7" s="70"/>
      <c r="K7" s="70"/>
    </row>
    <row r="8" spans="1:11" ht="40.5" x14ac:dyDescent="0.25">
      <c r="A8" s="363"/>
      <c r="B8" s="355"/>
      <c r="C8" s="366"/>
      <c r="D8" s="349"/>
      <c r="E8" s="33" t="s">
        <v>170</v>
      </c>
      <c r="F8" s="140" t="s">
        <v>227</v>
      </c>
      <c r="G8" s="140" t="s">
        <v>227</v>
      </c>
      <c r="H8" s="69" t="s">
        <v>171</v>
      </c>
      <c r="I8" s="130"/>
      <c r="J8" s="130"/>
      <c r="K8" s="130"/>
    </row>
    <row r="9" spans="1:11" ht="27" x14ac:dyDescent="0.25">
      <c r="A9" s="363"/>
      <c r="B9" s="355"/>
      <c r="C9" s="366"/>
      <c r="D9" s="349"/>
      <c r="E9" s="33" t="s">
        <v>173</v>
      </c>
      <c r="F9" s="140" t="s">
        <v>230</v>
      </c>
      <c r="G9" s="140" t="s">
        <v>227</v>
      </c>
      <c r="H9" s="69" t="s">
        <v>165</v>
      </c>
      <c r="I9" s="130"/>
      <c r="J9" s="130"/>
      <c r="K9" s="130"/>
    </row>
    <row r="10" spans="1:11" ht="40.5" x14ac:dyDescent="0.25">
      <c r="A10" s="363"/>
      <c r="B10" s="355"/>
      <c r="C10" s="366"/>
      <c r="D10" s="349"/>
      <c r="E10" s="33" t="s">
        <v>174</v>
      </c>
      <c r="F10" s="140" t="s">
        <v>230</v>
      </c>
      <c r="G10" s="140" t="s">
        <v>227</v>
      </c>
      <c r="H10" s="69" t="s">
        <v>164</v>
      </c>
      <c r="I10" s="130"/>
      <c r="J10" s="130"/>
      <c r="K10" s="130"/>
    </row>
    <row r="11" spans="1:11" x14ac:dyDescent="0.25">
      <c r="A11" s="363"/>
      <c r="B11" s="355"/>
      <c r="C11" s="367"/>
      <c r="D11" s="350"/>
      <c r="E11" s="33"/>
      <c r="F11" s="140"/>
      <c r="G11" s="140"/>
      <c r="H11" s="69"/>
      <c r="I11" s="130"/>
      <c r="J11" s="130"/>
      <c r="K11" s="130"/>
    </row>
    <row r="12" spans="1:11" ht="54" customHeight="1" x14ac:dyDescent="0.25">
      <c r="A12" s="358"/>
      <c r="B12" s="354" t="s">
        <v>25</v>
      </c>
      <c r="C12" s="345" t="e">
        <f>#REF!</f>
        <v>#REF!</v>
      </c>
      <c r="D12" s="351" t="str">
        <f>'Matriz Val y Prio Residual'!I9</f>
        <v>Alto (Mayor)</v>
      </c>
      <c r="E12" s="33" t="s">
        <v>179</v>
      </c>
      <c r="F12" s="140" t="s">
        <v>227</v>
      </c>
      <c r="G12" s="140" t="s">
        <v>101</v>
      </c>
      <c r="H12" s="129" t="s">
        <v>283</v>
      </c>
      <c r="I12" s="72"/>
      <c r="J12" s="72"/>
      <c r="K12" s="73"/>
    </row>
    <row r="13" spans="1:11" ht="81" x14ac:dyDescent="0.25">
      <c r="A13" s="358"/>
      <c r="B13" s="355"/>
      <c r="C13" s="346"/>
      <c r="D13" s="352"/>
      <c r="E13" s="33" t="s">
        <v>180</v>
      </c>
      <c r="F13" s="140" t="s">
        <v>230</v>
      </c>
      <c r="G13" s="140" t="s">
        <v>230</v>
      </c>
      <c r="H13" s="129" t="s">
        <v>284</v>
      </c>
      <c r="I13" s="72"/>
      <c r="J13" s="72"/>
      <c r="K13" s="73"/>
    </row>
    <row r="14" spans="1:11" ht="81" x14ac:dyDescent="0.25">
      <c r="A14" s="358"/>
      <c r="B14" s="355"/>
      <c r="C14" s="346"/>
      <c r="D14" s="352"/>
      <c r="E14" s="33" t="s">
        <v>181</v>
      </c>
      <c r="F14" s="140" t="s">
        <v>230</v>
      </c>
      <c r="G14" s="140" t="s">
        <v>227</v>
      </c>
      <c r="H14" s="150" t="s">
        <v>284</v>
      </c>
      <c r="I14" s="72"/>
      <c r="J14" s="72"/>
      <c r="K14" s="73"/>
    </row>
    <row r="15" spans="1:11" ht="81" x14ac:dyDescent="0.25">
      <c r="A15" s="358"/>
      <c r="B15" s="355"/>
      <c r="C15" s="346"/>
      <c r="D15" s="352"/>
      <c r="E15" s="33" t="s">
        <v>182</v>
      </c>
      <c r="F15" s="140" t="s">
        <v>230</v>
      </c>
      <c r="G15" s="140" t="s">
        <v>227</v>
      </c>
      <c r="H15" s="150" t="s">
        <v>284</v>
      </c>
      <c r="I15" s="72"/>
      <c r="J15" s="72"/>
      <c r="K15" s="73"/>
    </row>
    <row r="16" spans="1:11" ht="81" x14ac:dyDescent="0.25">
      <c r="A16" s="358"/>
      <c r="B16" s="355"/>
      <c r="C16" s="346"/>
      <c r="D16" s="352"/>
      <c r="E16" s="33" t="s">
        <v>183</v>
      </c>
      <c r="F16" s="140" t="s">
        <v>230</v>
      </c>
      <c r="G16" s="140" t="s">
        <v>230</v>
      </c>
      <c r="H16" s="129" t="s">
        <v>285</v>
      </c>
      <c r="I16" s="72"/>
      <c r="J16" s="72"/>
      <c r="K16" s="73"/>
    </row>
    <row r="17" spans="1:11" x14ac:dyDescent="0.25">
      <c r="A17" s="358"/>
      <c r="B17" s="364"/>
      <c r="C17" s="347"/>
      <c r="D17" s="353"/>
      <c r="E17" s="33"/>
      <c r="F17" s="140"/>
      <c r="G17" s="140"/>
      <c r="H17" s="129"/>
      <c r="I17" s="72"/>
      <c r="J17" s="72"/>
      <c r="K17" s="73"/>
    </row>
    <row r="18" spans="1:11" ht="54" x14ac:dyDescent="0.25">
      <c r="A18" s="358"/>
      <c r="B18" s="354" t="s">
        <v>26</v>
      </c>
      <c r="C18" s="332" t="e">
        <f>#REF!</f>
        <v>#REF!</v>
      </c>
      <c r="D18" s="335" t="str">
        <f>'Matriz Val y Prio Residual'!I10</f>
        <v>Bajo</v>
      </c>
      <c r="E18" s="33" t="s">
        <v>272</v>
      </c>
      <c r="F18" s="140" t="s">
        <v>246</v>
      </c>
      <c r="G18" s="140" t="s">
        <v>101</v>
      </c>
      <c r="H18" s="151" t="s">
        <v>286</v>
      </c>
      <c r="I18" s="74"/>
      <c r="J18" s="74"/>
      <c r="K18" s="75"/>
    </row>
    <row r="19" spans="1:11" ht="54" x14ac:dyDescent="0.25">
      <c r="A19" s="358"/>
      <c r="B19" s="355"/>
      <c r="C19" s="333"/>
      <c r="D19" s="336"/>
      <c r="E19" s="33" t="s">
        <v>273</v>
      </c>
      <c r="F19" s="140" t="s">
        <v>246</v>
      </c>
      <c r="G19" s="140" t="s">
        <v>101</v>
      </c>
      <c r="H19" s="33" t="s">
        <v>287</v>
      </c>
      <c r="I19" s="74"/>
      <c r="J19" s="74"/>
      <c r="K19" s="75"/>
    </row>
    <row r="20" spans="1:11" ht="54" x14ac:dyDescent="0.25">
      <c r="A20" s="358"/>
      <c r="B20" s="355"/>
      <c r="C20" s="333"/>
      <c r="D20" s="336"/>
      <c r="E20" s="33" t="s">
        <v>274</v>
      </c>
      <c r="F20" s="140" t="s">
        <v>230</v>
      </c>
      <c r="G20" s="140" t="s">
        <v>246</v>
      </c>
      <c r="H20" s="151" t="s">
        <v>288</v>
      </c>
      <c r="I20" s="74"/>
      <c r="J20" s="74"/>
      <c r="K20" s="75"/>
    </row>
    <row r="21" spans="1:11" x14ac:dyDescent="0.25">
      <c r="A21" s="358"/>
      <c r="B21" s="355"/>
      <c r="C21" s="340"/>
      <c r="D21" s="341"/>
      <c r="E21" s="33"/>
      <c r="F21" s="140"/>
      <c r="G21" s="140"/>
      <c r="H21" s="33"/>
      <c r="I21" s="74"/>
      <c r="J21" s="74"/>
      <c r="K21" s="75"/>
    </row>
    <row r="22" spans="1:11" ht="40.5" x14ac:dyDescent="0.25">
      <c r="A22" s="358"/>
      <c r="B22" s="354" t="s">
        <v>27</v>
      </c>
      <c r="C22" s="332" t="e">
        <f>#REF!</f>
        <v>#REF!</v>
      </c>
      <c r="D22" s="335" t="str">
        <f>'Matriz Val y Prio Residual'!I11</f>
        <v>Alto (Mayor)</v>
      </c>
      <c r="E22" s="33" t="s">
        <v>185</v>
      </c>
      <c r="F22" s="140" t="s">
        <v>230</v>
      </c>
      <c r="G22" s="140" t="s">
        <v>230</v>
      </c>
      <c r="H22" s="33" t="s">
        <v>289</v>
      </c>
      <c r="I22" s="74"/>
      <c r="J22" s="74"/>
      <c r="K22" s="75"/>
    </row>
    <row r="23" spans="1:11" ht="40.5" x14ac:dyDescent="0.25">
      <c r="A23" s="359"/>
      <c r="B23" s="355"/>
      <c r="C23" s="333"/>
      <c r="D23" s="336"/>
      <c r="E23" s="33" t="s">
        <v>186</v>
      </c>
      <c r="F23" s="140" t="s">
        <v>227</v>
      </c>
      <c r="G23" s="140" t="s">
        <v>101</v>
      </c>
      <c r="H23" s="33" t="s">
        <v>290</v>
      </c>
      <c r="I23" s="74"/>
      <c r="J23" s="74"/>
      <c r="K23" s="75"/>
    </row>
    <row r="24" spans="1:11" ht="54" x14ac:dyDescent="0.25">
      <c r="A24" s="359"/>
      <c r="B24" s="355"/>
      <c r="C24" s="333"/>
      <c r="D24" s="336"/>
      <c r="E24" s="33" t="s">
        <v>187</v>
      </c>
      <c r="F24" s="140" t="s">
        <v>230</v>
      </c>
      <c r="G24" s="140" t="s">
        <v>230</v>
      </c>
      <c r="H24" s="33" t="s">
        <v>291</v>
      </c>
      <c r="I24" s="74"/>
      <c r="J24" s="74"/>
      <c r="K24" s="75"/>
    </row>
    <row r="25" spans="1:11" ht="67.5" x14ac:dyDescent="0.25">
      <c r="A25" s="359"/>
      <c r="B25" s="355"/>
      <c r="C25" s="333"/>
      <c r="D25" s="336"/>
      <c r="E25" s="33" t="s">
        <v>188</v>
      </c>
      <c r="F25" s="140" t="s">
        <v>230</v>
      </c>
      <c r="G25" s="140" t="s">
        <v>227</v>
      </c>
      <c r="H25" s="152"/>
      <c r="I25" s="74"/>
      <c r="J25" s="74"/>
      <c r="K25" s="75"/>
    </row>
    <row r="26" spans="1:11" ht="27" x14ac:dyDescent="0.25">
      <c r="A26" s="359"/>
      <c r="B26" s="355"/>
      <c r="C26" s="333"/>
      <c r="D26" s="336"/>
      <c r="E26" s="33" t="s">
        <v>189</v>
      </c>
      <c r="F26" s="140" t="s">
        <v>227</v>
      </c>
      <c r="G26" s="140" t="s">
        <v>227</v>
      </c>
      <c r="H26" s="152"/>
      <c r="I26" s="74"/>
      <c r="J26" s="74"/>
      <c r="K26" s="75"/>
    </row>
    <row r="27" spans="1:11" x14ac:dyDescent="0.25">
      <c r="A27" s="359"/>
      <c r="B27" s="355"/>
      <c r="C27" s="340"/>
      <c r="D27" s="341"/>
      <c r="E27" s="33"/>
      <c r="F27" s="140"/>
      <c r="G27" s="140"/>
      <c r="H27" s="33"/>
      <c r="I27" s="74"/>
      <c r="J27" s="74"/>
      <c r="K27" s="75"/>
    </row>
    <row r="28" spans="1:11" ht="40.5" x14ac:dyDescent="0.25">
      <c r="A28" s="360" t="s">
        <v>28</v>
      </c>
      <c r="B28" s="354" t="s">
        <v>29</v>
      </c>
      <c r="C28" s="332" t="e">
        <f>#REF!</f>
        <v>#REF!</v>
      </c>
      <c r="D28" s="335" t="str">
        <f>'Matriz Val y Prio Residual'!I12</f>
        <v>MEDIO (MODERADO)</v>
      </c>
      <c r="E28" s="33" t="s">
        <v>219</v>
      </c>
      <c r="F28" s="140" t="s">
        <v>226</v>
      </c>
      <c r="G28" s="140" t="s">
        <v>227</v>
      </c>
      <c r="H28" s="151" t="s">
        <v>292</v>
      </c>
      <c r="I28" s="74"/>
      <c r="J28" s="74"/>
      <c r="K28" s="75"/>
    </row>
    <row r="29" spans="1:11" ht="40.5" x14ac:dyDescent="0.25">
      <c r="A29" s="361"/>
      <c r="B29" s="355"/>
      <c r="C29" s="333"/>
      <c r="D29" s="336"/>
      <c r="E29" s="33" t="s">
        <v>220</v>
      </c>
      <c r="F29" s="140" t="s">
        <v>227</v>
      </c>
      <c r="G29" s="140" t="s">
        <v>101</v>
      </c>
      <c r="H29" s="151" t="s">
        <v>292</v>
      </c>
      <c r="I29" s="74"/>
      <c r="J29" s="74"/>
      <c r="K29" s="75"/>
    </row>
    <row r="30" spans="1:11" x14ac:dyDescent="0.25">
      <c r="A30" s="361"/>
      <c r="B30" s="355"/>
      <c r="C30" s="340"/>
      <c r="D30" s="341"/>
      <c r="E30" s="33"/>
      <c r="F30" s="140"/>
      <c r="G30" s="140"/>
      <c r="H30" s="33"/>
      <c r="I30" s="74"/>
      <c r="J30" s="74"/>
      <c r="K30" s="75"/>
    </row>
    <row r="31" spans="1:11" ht="54" x14ac:dyDescent="0.25">
      <c r="A31" s="358"/>
      <c r="B31" s="354" t="s">
        <v>30</v>
      </c>
      <c r="C31" s="332" t="e">
        <f>#REF!</f>
        <v>#REF!</v>
      </c>
      <c r="D31" s="335" t="str">
        <f>'Matriz Val y Prio Residual'!I13</f>
        <v>MEDIO (MODERADO)</v>
      </c>
      <c r="E31" s="33" t="s">
        <v>202</v>
      </c>
      <c r="F31" s="140" t="s">
        <v>230</v>
      </c>
      <c r="G31" s="140" t="s">
        <v>227</v>
      </c>
      <c r="H31" s="33" t="s">
        <v>293</v>
      </c>
      <c r="I31" s="74"/>
      <c r="J31" s="74"/>
      <c r="K31" s="75"/>
    </row>
    <row r="32" spans="1:11" ht="40.5" x14ac:dyDescent="0.25">
      <c r="A32" s="358"/>
      <c r="B32" s="365"/>
      <c r="C32" s="333"/>
      <c r="D32" s="336"/>
      <c r="E32" s="33" t="s">
        <v>203</v>
      </c>
      <c r="F32" s="140" t="s">
        <v>227</v>
      </c>
      <c r="G32" s="140" t="s">
        <v>227</v>
      </c>
      <c r="H32" s="33" t="s">
        <v>295</v>
      </c>
      <c r="I32" s="74"/>
      <c r="J32" s="74"/>
      <c r="K32" s="75"/>
    </row>
    <row r="33" spans="1:11" ht="27" x14ac:dyDescent="0.25">
      <c r="A33" s="358"/>
      <c r="B33" s="365"/>
      <c r="C33" s="333"/>
      <c r="D33" s="336"/>
      <c r="E33" s="33" t="s">
        <v>204</v>
      </c>
      <c r="F33" s="140" t="s">
        <v>227</v>
      </c>
      <c r="G33" s="140" t="s">
        <v>101</v>
      </c>
      <c r="H33" s="33" t="s">
        <v>294</v>
      </c>
      <c r="I33" s="74"/>
      <c r="J33" s="74"/>
      <c r="K33" s="75"/>
    </row>
    <row r="34" spans="1:11" ht="40.5" x14ac:dyDescent="0.25">
      <c r="A34" s="358"/>
      <c r="B34" s="365"/>
      <c r="C34" s="333"/>
      <c r="D34" s="336"/>
      <c r="E34" s="33" t="s">
        <v>205</v>
      </c>
      <c r="F34" s="140" t="s">
        <v>230</v>
      </c>
      <c r="G34" s="140" t="s">
        <v>101</v>
      </c>
      <c r="H34" s="33" t="s">
        <v>294</v>
      </c>
      <c r="I34" s="74"/>
      <c r="J34" s="74"/>
      <c r="K34" s="75"/>
    </row>
    <row r="35" spans="1:11" ht="27" x14ac:dyDescent="0.25">
      <c r="A35" s="358"/>
      <c r="B35" s="365"/>
      <c r="C35" s="333"/>
      <c r="D35" s="336"/>
      <c r="E35" s="33" t="s">
        <v>206</v>
      </c>
      <c r="F35" s="140" t="s">
        <v>227</v>
      </c>
      <c r="G35" s="140" t="s">
        <v>101</v>
      </c>
      <c r="H35" s="33" t="s">
        <v>294</v>
      </c>
      <c r="I35" s="74"/>
      <c r="J35" s="74"/>
      <c r="K35" s="75"/>
    </row>
    <row r="36" spans="1:11" ht="27" x14ac:dyDescent="0.25">
      <c r="A36" s="358"/>
      <c r="B36" s="365"/>
      <c r="C36" s="333"/>
      <c r="D36" s="336"/>
      <c r="E36" s="33" t="s">
        <v>207</v>
      </c>
      <c r="F36" s="140" t="s">
        <v>227</v>
      </c>
      <c r="G36" s="140" t="s">
        <v>101</v>
      </c>
      <c r="H36" s="33" t="s">
        <v>294</v>
      </c>
      <c r="I36" s="74"/>
      <c r="J36" s="74"/>
      <c r="K36" s="75"/>
    </row>
    <row r="37" spans="1:11" ht="54" x14ac:dyDescent="0.25">
      <c r="A37" s="358"/>
      <c r="B37" s="365"/>
      <c r="C37" s="333"/>
      <c r="D37" s="336"/>
      <c r="E37" s="33" t="s">
        <v>208</v>
      </c>
      <c r="F37" s="140" t="s">
        <v>227</v>
      </c>
      <c r="G37" s="140" t="s">
        <v>227</v>
      </c>
      <c r="H37" s="33" t="s">
        <v>294</v>
      </c>
      <c r="I37" s="74"/>
      <c r="J37" s="74"/>
      <c r="K37" s="75"/>
    </row>
    <row r="38" spans="1:11" ht="27" x14ac:dyDescent="0.25">
      <c r="A38" s="358"/>
      <c r="B38" s="365"/>
      <c r="C38" s="333"/>
      <c r="D38" s="336"/>
      <c r="E38" s="33" t="s">
        <v>209</v>
      </c>
      <c r="F38" s="140" t="s">
        <v>227</v>
      </c>
      <c r="G38" s="140" t="s">
        <v>101</v>
      </c>
      <c r="H38" s="33" t="s">
        <v>294</v>
      </c>
      <c r="I38" s="74"/>
      <c r="J38" s="74"/>
      <c r="K38" s="75"/>
    </row>
    <row r="39" spans="1:11" ht="54" x14ac:dyDescent="0.25">
      <c r="A39" s="358"/>
      <c r="B39" s="365"/>
      <c r="C39" s="333"/>
      <c r="D39" s="336"/>
      <c r="E39" s="33" t="s">
        <v>210</v>
      </c>
      <c r="F39" s="140" t="s">
        <v>227</v>
      </c>
      <c r="G39" s="140" t="s">
        <v>227</v>
      </c>
      <c r="H39" s="33" t="s">
        <v>294</v>
      </c>
      <c r="I39" s="74"/>
      <c r="J39" s="74"/>
      <c r="K39" s="75"/>
    </row>
    <row r="40" spans="1:11" x14ac:dyDescent="0.25">
      <c r="A40" s="358"/>
      <c r="B40" s="364"/>
      <c r="C40" s="334"/>
      <c r="D40" s="337"/>
      <c r="E40" s="33"/>
      <c r="F40" s="140"/>
      <c r="G40" s="140"/>
      <c r="H40" s="33"/>
      <c r="I40" s="74"/>
      <c r="J40" s="74"/>
      <c r="K40" s="75"/>
    </row>
    <row r="41" spans="1:11" ht="54" x14ac:dyDescent="0.25">
      <c r="A41" s="358"/>
      <c r="B41" s="354" t="s">
        <v>31</v>
      </c>
      <c r="C41" s="338" t="e">
        <f>#REF!</f>
        <v>#REF!</v>
      </c>
      <c r="D41" s="339" t="str">
        <f>'Matriz Val y Prio Residual'!I14</f>
        <v>Alto (Mayor)</v>
      </c>
      <c r="E41" s="33" t="s">
        <v>211</v>
      </c>
      <c r="F41" s="140" t="s">
        <v>230</v>
      </c>
      <c r="G41" s="140" t="s">
        <v>227</v>
      </c>
      <c r="H41" s="33" t="s">
        <v>294</v>
      </c>
      <c r="I41" s="74"/>
      <c r="J41" s="74"/>
      <c r="K41" s="75"/>
    </row>
    <row r="42" spans="1:11" ht="67.5" x14ac:dyDescent="0.25">
      <c r="A42" s="358"/>
      <c r="B42" s="355"/>
      <c r="C42" s="333"/>
      <c r="D42" s="336"/>
      <c r="E42" s="33" t="s">
        <v>212</v>
      </c>
      <c r="F42" s="140" t="s">
        <v>226</v>
      </c>
      <c r="G42" s="140" t="s">
        <v>230</v>
      </c>
      <c r="H42" s="33" t="s">
        <v>294</v>
      </c>
      <c r="I42" s="74"/>
      <c r="J42" s="74"/>
      <c r="K42" s="75"/>
    </row>
    <row r="43" spans="1:11" ht="27" x14ac:dyDescent="0.25">
      <c r="A43" s="358"/>
      <c r="B43" s="355"/>
      <c r="C43" s="333"/>
      <c r="D43" s="336"/>
      <c r="E43" s="33" t="s">
        <v>213</v>
      </c>
      <c r="F43" s="140" t="s">
        <v>230</v>
      </c>
      <c r="G43" s="140" t="s">
        <v>230</v>
      </c>
      <c r="H43" s="33" t="s">
        <v>296</v>
      </c>
      <c r="I43" s="74"/>
      <c r="J43" s="74"/>
      <c r="K43" s="75"/>
    </row>
    <row r="44" spans="1:11" ht="40.5" x14ac:dyDescent="0.25">
      <c r="A44" s="358"/>
      <c r="B44" s="355"/>
      <c r="C44" s="333"/>
      <c r="D44" s="336"/>
      <c r="E44" s="33" t="s">
        <v>214</v>
      </c>
      <c r="F44" s="140" t="s">
        <v>230</v>
      </c>
      <c r="G44" s="140" t="s">
        <v>227</v>
      </c>
      <c r="H44" s="33" t="s">
        <v>297</v>
      </c>
      <c r="I44" s="74"/>
      <c r="J44" s="74"/>
      <c r="K44" s="75"/>
    </row>
    <row r="45" spans="1:11" ht="27" x14ac:dyDescent="0.25">
      <c r="A45" s="358"/>
      <c r="B45" s="355"/>
      <c r="C45" s="333"/>
      <c r="D45" s="336"/>
      <c r="E45" s="33" t="s">
        <v>215</v>
      </c>
      <c r="F45" s="140" t="s">
        <v>227</v>
      </c>
      <c r="G45" s="140" t="s">
        <v>101</v>
      </c>
      <c r="H45" s="33" t="s">
        <v>298</v>
      </c>
      <c r="I45" s="74"/>
      <c r="J45" s="74"/>
      <c r="K45" s="75"/>
    </row>
    <row r="46" spans="1:11" ht="54" x14ac:dyDescent="0.25">
      <c r="A46" s="358"/>
      <c r="B46" s="355"/>
      <c r="C46" s="333"/>
      <c r="D46" s="336"/>
      <c r="E46" s="33" t="s">
        <v>216</v>
      </c>
      <c r="F46" s="140" t="s">
        <v>226</v>
      </c>
      <c r="G46" s="140" t="s">
        <v>227</v>
      </c>
      <c r="H46" s="33" t="s">
        <v>299</v>
      </c>
      <c r="I46" s="74"/>
      <c r="J46" s="74"/>
      <c r="K46" s="75"/>
    </row>
    <row r="47" spans="1:11" ht="27" x14ac:dyDescent="0.25">
      <c r="A47" s="358"/>
      <c r="B47" s="355"/>
      <c r="C47" s="333"/>
      <c r="D47" s="336"/>
      <c r="E47" s="33" t="s">
        <v>217</v>
      </c>
      <c r="F47" s="140" t="s">
        <v>230</v>
      </c>
      <c r="G47" s="140" t="s">
        <v>101</v>
      </c>
      <c r="H47" s="33" t="s">
        <v>298</v>
      </c>
      <c r="I47" s="74"/>
      <c r="J47" s="74"/>
      <c r="K47" s="75"/>
    </row>
    <row r="48" spans="1:11" ht="40.5" x14ac:dyDescent="0.25">
      <c r="A48" s="358"/>
      <c r="B48" s="355"/>
      <c r="C48" s="333"/>
      <c r="D48" s="336"/>
      <c r="E48" s="33" t="s">
        <v>218</v>
      </c>
      <c r="F48" s="140" t="s">
        <v>230</v>
      </c>
      <c r="G48" s="140" t="s">
        <v>230</v>
      </c>
      <c r="H48" s="33" t="s">
        <v>300</v>
      </c>
      <c r="I48" s="74"/>
      <c r="J48" s="74"/>
      <c r="K48" s="75"/>
    </row>
    <row r="49" spans="1:11" x14ac:dyDescent="0.25">
      <c r="A49" s="358"/>
      <c r="B49" s="355"/>
      <c r="C49" s="340"/>
      <c r="D49" s="341"/>
      <c r="E49" s="33"/>
      <c r="F49" s="140"/>
      <c r="G49" s="140"/>
      <c r="H49" s="33"/>
      <c r="I49" s="74"/>
      <c r="J49" s="74"/>
      <c r="K49" s="75"/>
    </row>
    <row r="50" spans="1:11" ht="54" x14ac:dyDescent="0.25">
      <c r="A50" s="358"/>
      <c r="B50" s="354" t="s">
        <v>32</v>
      </c>
      <c r="C50" s="332" t="e">
        <f>#REF!</f>
        <v>#REF!</v>
      </c>
      <c r="D50" s="335" t="str">
        <f>'Matriz Val y Prio Residual'!I15</f>
        <v>Bajo</v>
      </c>
      <c r="E50" s="33" t="s">
        <v>199</v>
      </c>
      <c r="F50" s="140" t="s">
        <v>227</v>
      </c>
      <c r="G50" s="140" t="s">
        <v>101</v>
      </c>
      <c r="H50" s="33" t="s">
        <v>310</v>
      </c>
      <c r="I50" s="74"/>
      <c r="J50" s="74"/>
      <c r="K50" s="75"/>
    </row>
    <row r="51" spans="1:11" ht="40.5" x14ac:dyDescent="0.25">
      <c r="A51" s="358"/>
      <c r="B51" s="365"/>
      <c r="C51" s="333"/>
      <c r="D51" s="336"/>
      <c r="E51" s="33" t="s">
        <v>200</v>
      </c>
      <c r="F51" s="140" t="s">
        <v>230</v>
      </c>
      <c r="G51" s="140" t="s">
        <v>230</v>
      </c>
      <c r="H51" s="33" t="s">
        <v>294</v>
      </c>
      <c r="I51" s="74"/>
      <c r="J51" s="74"/>
      <c r="K51" s="75"/>
    </row>
    <row r="52" spans="1:11" ht="40.5" x14ac:dyDescent="0.25">
      <c r="A52" s="358"/>
      <c r="B52" s="365"/>
      <c r="C52" s="333"/>
      <c r="D52" s="336"/>
      <c r="E52" s="33" t="s">
        <v>201</v>
      </c>
      <c r="F52" s="140" t="s">
        <v>227</v>
      </c>
      <c r="G52" s="140" t="s">
        <v>101</v>
      </c>
      <c r="H52" s="33" t="s">
        <v>311</v>
      </c>
      <c r="I52" s="74"/>
      <c r="J52" s="74"/>
      <c r="K52" s="75"/>
    </row>
    <row r="53" spans="1:11" ht="54" x14ac:dyDescent="0.25">
      <c r="A53" s="358"/>
      <c r="B53" s="365"/>
      <c r="C53" s="333"/>
      <c r="D53" s="336"/>
      <c r="E53" s="33" t="s">
        <v>275</v>
      </c>
      <c r="F53" s="140" t="s">
        <v>227</v>
      </c>
      <c r="G53" s="140" t="s">
        <v>101</v>
      </c>
      <c r="H53" s="33" t="s">
        <v>312</v>
      </c>
      <c r="I53" s="74"/>
      <c r="J53" s="74"/>
      <c r="K53" s="75"/>
    </row>
    <row r="54" spans="1:11" ht="27" x14ac:dyDescent="0.25">
      <c r="A54" s="358"/>
      <c r="B54" s="365"/>
      <c r="C54" s="333"/>
      <c r="D54" s="336"/>
      <c r="E54" s="33" t="s">
        <v>276</v>
      </c>
      <c r="F54" s="140" t="s">
        <v>230</v>
      </c>
      <c r="G54" s="140" t="s">
        <v>227</v>
      </c>
      <c r="H54" s="33" t="s">
        <v>313</v>
      </c>
      <c r="I54" s="74"/>
      <c r="J54" s="74"/>
      <c r="K54" s="75"/>
    </row>
    <row r="55" spans="1:11" ht="40.5" x14ac:dyDescent="0.25">
      <c r="A55" s="358"/>
      <c r="B55" s="365"/>
      <c r="C55" s="333"/>
      <c r="D55" s="336"/>
      <c r="E55" s="33" t="s">
        <v>277</v>
      </c>
      <c r="F55" s="140" t="s">
        <v>227</v>
      </c>
      <c r="G55" s="140" t="s">
        <v>101</v>
      </c>
      <c r="H55" s="33" t="s">
        <v>314</v>
      </c>
      <c r="I55" s="74"/>
      <c r="J55" s="74"/>
      <c r="K55" s="75"/>
    </row>
    <row r="56" spans="1:11" x14ac:dyDescent="0.25">
      <c r="A56" s="358"/>
      <c r="B56" s="365"/>
      <c r="C56" s="333"/>
      <c r="D56" s="336"/>
      <c r="E56" s="33" t="s">
        <v>278</v>
      </c>
      <c r="F56" s="140" t="s">
        <v>230</v>
      </c>
      <c r="G56" s="140" t="s">
        <v>101</v>
      </c>
      <c r="H56" s="33" t="s">
        <v>294</v>
      </c>
      <c r="I56" s="74"/>
      <c r="J56" s="74"/>
      <c r="K56" s="75"/>
    </row>
    <row r="57" spans="1:11" ht="27" x14ac:dyDescent="0.25">
      <c r="A57" s="358"/>
      <c r="B57" s="365"/>
      <c r="C57" s="333"/>
      <c r="D57" s="336"/>
      <c r="E57" s="33" t="s">
        <v>279</v>
      </c>
      <c r="F57" s="140" t="s">
        <v>230</v>
      </c>
      <c r="G57" s="140" t="s">
        <v>227</v>
      </c>
      <c r="H57" s="33" t="s">
        <v>315</v>
      </c>
      <c r="I57" s="74"/>
      <c r="J57" s="74"/>
      <c r="K57" s="75"/>
    </row>
    <row r="58" spans="1:11" ht="40.5" x14ac:dyDescent="0.25">
      <c r="A58" s="358"/>
      <c r="B58" s="365"/>
      <c r="C58" s="333"/>
      <c r="D58" s="336"/>
      <c r="E58" s="33" t="s">
        <v>280</v>
      </c>
      <c r="F58" s="140" t="s">
        <v>227</v>
      </c>
      <c r="G58" s="140" t="s">
        <v>101</v>
      </c>
      <c r="H58" s="33" t="s">
        <v>314</v>
      </c>
      <c r="I58" s="74"/>
      <c r="J58" s="74"/>
      <c r="K58" s="75"/>
    </row>
    <row r="59" spans="1:11" ht="40.5" x14ac:dyDescent="0.25">
      <c r="A59" s="358"/>
      <c r="B59" s="365"/>
      <c r="C59" s="333"/>
      <c r="D59" s="336"/>
      <c r="E59" s="33" t="s">
        <v>281</v>
      </c>
      <c r="F59" s="140" t="s">
        <v>101</v>
      </c>
      <c r="G59" s="140" t="s">
        <v>101</v>
      </c>
      <c r="H59" s="33" t="s">
        <v>316</v>
      </c>
      <c r="I59" s="74"/>
      <c r="J59" s="74"/>
      <c r="K59" s="75"/>
    </row>
    <row r="60" spans="1:11" ht="40.5" x14ac:dyDescent="0.25">
      <c r="A60" s="358"/>
      <c r="B60" s="365"/>
      <c r="C60" s="333"/>
      <c r="D60" s="336"/>
      <c r="E60" s="33" t="s">
        <v>282</v>
      </c>
      <c r="F60" s="140" t="s">
        <v>227</v>
      </c>
      <c r="G60" s="140" t="s">
        <v>101</v>
      </c>
      <c r="H60" s="33" t="s">
        <v>317</v>
      </c>
      <c r="I60" s="74"/>
      <c r="J60" s="74"/>
      <c r="K60" s="75"/>
    </row>
    <row r="61" spans="1:11" x14ac:dyDescent="0.25">
      <c r="A61" s="358"/>
      <c r="B61" s="364"/>
      <c r="C61" s="334"/>
      <c r="D61" s="337"/>
      <c r="E61" s="33"/>
      <c r="F61" s="140"/>
      <c r="G61" s="140"/>
      <c r="H61" s="33"/>
      <c r="I61" s="74"/>
      <c r="J61" s="74"/>
      <c r="K61" s="75"/>
    </row>
    <row r="62" spans="1:11" ht="54" x14ac:dyDescent="0.25">
      <c r="A62" s="358"/>
      <c r="B62" s="354" t="s">
        <v>45</v>
      </c>
      <c r="C62" s="338" t="e">
        <f>#REF!</f>
        <v>#REF!</v>
      </c>
      <c r="D62" s="339" t="str">
        <f>'Matriz Val y Prio Residual'!I16</f>
        <v>Alto (Mayor)</v>
      </c>
      <c r="E62" s="33" t="s">
        <v>190</v>
      </c>
      <c r="F62" s="140" t="s">
        <v>230</v>
      </c>
      <c r="G62" s="140" t="s">
        <v>230</v>
      </c>
      <c r="H62" s="33" t="s">
        <v>301</v>
      </c>
      <c r="I62" s="74"/>
      <c r="J62" s="74"/>
      <c r="K62" s="75"/>
    </row>
    <row r="63" spans="1:11" ht="27" x14ac:dyDescent="0.25">
      <c r="A63" s="358"/>
      <c r="B63" s="355"/>
      <c r="C63" s="333"/>
      <c r="D63" s="336"/>
      <c r="E63" s="33" t="s">
        <v>191</v>
      </c>
      <c r="F63" s="140" t="s">
        <v>230</v>
      </c>
      <c r="G63" s="140" t="s">
        <v>230</v>
      </c>
      <c r="H63" s="33" t="s">
        <v>302</v>
      </c>
      <c r="I63" s="74"/>
      <c r="J63" s="74"/>
      <c r="K63" s="75"/>
    </row>
    <row r="64" spans="1:11" ht="27" x14ac:dyDescent="0.25">
      <c r="A64" s="358"/>
      <c r="B64" s="355"/>
      <c r="C64" s="333"/>
      <c r="D64" s="336"/>
      <c r="E64" s="33" t="s">
        <v>192</v>
      </c>
      <c r="F64" s="140" t="s">
        <v>227</v>
      </c>
      <c r="G64" s="140" t="s">
        <v>101</v>
      </c>
      <c r="H64" s="33" t="s">
        <v>303</v>
      </c>
      <c r="I64" s="74"/>
      <c r="J64" s="74"/>
      <c r="K64" s="75"/>
    </row>
    <row r="65" spans="1:11" ht="27" x14ac:dyDescent="0.25">
      <c r="A65" s="358"/>
      <c r="B65" s="355"/>
      <c r="C65" s="333"/>
      <c r="D65" s="336"/>
      <c r="E65" s="33" t="s">
        <v>193</v>
      </c>
      <c r="F65" s="140" t="s">
        <v>230</v>
      </c>
      <c r="G65" s="140" t="s">
        <v>227</v>
      </c>
      <c r="H65" s="33" t="s">
        <v>303</v>
      </c>
      <c r="I65" s="74"/>
      <c r="J65" s="74"/>
      <c r="K65" s="75"/>
    </row>
    <row r="66" spans="1:11" ht="40.5" x14ac:dyDescent="0.25">
      <c r="A66" s="358"/>
      <c r="B66" s="355"/>
      <c r="C66" s="333"/>
      <c r="D66" s="336"/>
      <c r="E66" s="33" t="s">
        <v>194</v>
      </c>
      <c r="F66" s="140" t="s">
        <v>230</v>
      </c>
      <c r="G66" s="140" t="s">
        <v>227</v>
      </c>
      <c r="H66" s="151" t="s">
        <v>304</v>
      </c>
      <c r="I66" s="74"/>
      <c r="J66" s="74"/>
      <c r="K66" s="75"/>
    </row>
    <row r="67" spans="1:11" x14ac:dyDescent="0.25">
      <c r="A67" s="358"/>
      <c r="B67" s="355"/>
      <c r="C67" s="333"/>
      <c r="D67" s="336"/>
      <c r="E67" s="33" t="s">
        <v>195</v>
      </c>
      <c r="F67" s="140" t="s">
        <v>230</v>
      </c>
      <c r="G67" s="140" t="s">
        <v>101</v>
      </c>
      <c r="H67" s="151" t="s">
        <v>304</v>
      </c>
      <c r="I67" s="74"/>
      <c r="J67" s="74"/>
      <c r="K67" s="75"/>
    </row>
    <row r="68" spans="1:11" ht="40.5" x14ac:dyDescent="0.25">
      <c r="A68" s="358"/>
      <c r="B68" s="355"/>
      <c r="C68" s="333"/>
      <c r="D68" s="336"/>
      <c r="E68" s="33" t="s">
        <v>196</v>
      </c>
      <c r="F68" s="140" t="s">
        <v>230</v>
      </c>
      <c r="G68" s="140" t="s">
        <v>230</v>
      </c>
      <c r="H68" s="33" t="s">
        <v>306</v>
      </c>
      <c r="I68" s="74"/>
      <c r="J68" s="74"/>
      <c r="K68" s="75"/>
    </row>
    <row r="69" spans="1:11" ht="27" x14ac:dyDescent="0.25">
      <c r="A69" s="358"/>
      <c r="B69" s="355"/>
      <c r="C69" s="333"/>
      <c r="D69" s="336"/>
      <c r="E69" s="33" t="s">
        <v>197</v>
      </c>
      <c r="F69" s="140" t="s">
        <v>230</v>
      </c>
      <c r="G69" s="140" t="s">
        <v>227</v>
      </c>
      <c r="H69" s="33" t="s">
        <v>305</v>
      </c>
      <c r="I69" s="74"/>
      <c r="J69" s="74"/>
      <c r="K69" s="75"/>
    </row>
    <row r="70" spans="1:11" x14ac:dyDescent="0.25">
      <c r="A70" s="358"/>
      <c r="B70" s="355"/>
      <c r="C70" s="333"/>
      <c r="D70" s="336"/>
      <c r="E70" s="33" t="s">
        <v>198</v>
      </c>
      <c r="F70" s="140" t="s">
        <v>230</v>
      </c>
      <c r="G70" s="140" t="s">
        <v>101</v>
      </c>
      <c r="H70" s="33" t="s">
        <v>307</v>
      </c>
      <c r="I70" s="74"/>
      <c r="J70" s="74"/>
      <c r="K70" s="75"/>
    </row>
    <row r="71" spans="1:11" x14ac:dyDescent="0.25">
      <c r="A71" s="358"/>
      <c r="B71" s="364"/>
      <c r="C71" s="334"/>
      <c r="D71" s="337"/>
      <c r="E71" s="33"/>
      <c r="F71" s="140"/>
      <c r="G71" s="140"/>
      <c r="H71" s="33"/>
      <c r="I71" s="74"/>
      <c r="J71" s="74"/>
      <c r="K71" s="75"/>
    </row>
    <row r="72" spans="1:11" ht="27" x14ac:dyDescent="0.25">
      <c r="A72" s="358"/>
      <c r="B72" s="354" t="s">
        <v>33</v>
      </c>
      <c r="C72" s="338" t="e">
        <f>#REF!</f>
        <v>#REF!</v>
      </c>
      <c r="D72" s="339" t="str">
        <f>'Matriz Val y Prio Residual'!I17</f>
        <v>MEDIO (MODERADO)</v>
      </c>
      <c r="E72" s="33" t="s">
        <v>268</v>
      </c>
      <c r="F72" s="140" t="s">
        <v>246</v>
      </c>
      <c r="G72" s="140" t="s">
        <v>246</v>
      </c>
      <c r="H72" s="33" t="s">
        <v>294</v>
      </c>
      <c r="I72" s="74"/>
      <c r="J72" s="74"/>
      <c r="K72" s="75"/>
    </row>
    <row r="73" spans="1:11" ht="27" x14ac:dyDescent="0.25">
      <c r="A73" s="358"/>
      <c r="B73" s="355"/>
      <c r="C73" s="333"/>
      <c r="D73" s="336"/>
      <c r="E73" s="31" t="s">
        <v>269</v>
      </c>
      <c r="F73" s="140" t="s">
        <v>230</v>
      </c>
      <c r="G73" s="140" t="s">
        <v>246</v>
      </c>
      <c r="H73" s="33" t="s">
        <v>294</v>
      </c>
      <c r="I73" s="74"/>
      <c r="J73" s="74"/>
      <c r="K73" s="75"/>
    </row>
    <row r="74" spans="1:11" ht="27" x14ac:dyDescent="0.25">
      <c r="A74" s="358"/>
      <c r="B74" s="355"/>
      <c r="C74" s="333"/>
      <c r="D74" s="336"/>
      <c r="E74" s="31" t="s">
        <v>270</v>
      </c>
      <c r="F74" s="140" t="s">
        <v>246</v>
      </c>
      <c r="G74" s="140" t="s">
        <v>101</v>
      </c>
      <c r="H74" s="33" t="s">
        <v>294</v>
      </c>
      <c r="I74" s="74"/>
      <c r="J74" s="74"/>
      <c r="K74" s="75"/>
    </row>
    <row r="75" spans="1:11" ht="27" x14ac:dyDescent="0.25">
      <c r="A75" s="358"/>
      <c r="B75" s="355"/>
      <c r="C75" s="333"/>
      <c r="D75" s="336"/>
      <c r="E75" s="31" t="s">
        <v>271</v>
      </c>
      <c r="F75" s="140" t="s">
        <v>246</v>
      </c>
      <c r="G75" s="140" t="s">
        <v>101</v>
      </c>
      <c r="H75" s="33" t="s">
        <v>294</v>
      </c>
      <c r="I75" s="74"/>
      <c r="J75" s="74"/>
      <c r="K75" s="75"/>
    </row>
    <row r="76" spans="1:11" x14ac:dyDescent="0.25">
      <c r="A76" s="358"/>
      <c r="B76" s="355"/>
      <c r="C76" s="340"/>
      <c r="D76" s="341"/>
      <c r="E76" s="31"/>
      <c r="F76" s="140"/>
      <c r="G76" s="140"/>
      <c r="H76" s="33" t="s">
        <v>294</v>
      </c>
      <c r="I76" s="74"/>
      <c r="J76" s="74"/>
      <c r="K76" s="75"/>
    </row>
    <row r="77" spans="1:11" ht="27" x14ac:dyDescent="0.25">
      <c r="A77" s="356" t="s">
        <v>34</v>
      </c>
      <c r="B77" s="354" t="s">
        <v>46</v>
      </c>
      <c r="C77" s="332" t="e">
        <f>#REF!</f>
        <v>#REF!</v>
      </c>
      <c r="D77" s="335" t="str">
        <f>'Matriz Val y Prio Residual'!I18</f>
        <v>MEDIO (MODERADO)</v>
      </c>
      <c r="E77" s="33" t="s">
        <v>221</v>
      </c>
      <c r="F77" s="140" t="s">
        <v>226</v>
      </c>
      <c r="G77" s="140" t="s">
        <v>100</v>
      </c>
      <c r="H77" s="33" t="s">
        <v>308</v>
      </c>
      <c r="I77" s="74"/>
      <c r="J77" s="74"/>
      <c r="K77" s="75"/>
    </row>
    <row r="78" spans="1:11" ht="40.5" x14ac:dyDescent="0.25">
      <c r="A78" s="357"/>
      <c r="B78" s="355"/>
      <c r="C78" s="333"/>
      <c r="D78" s="336"/>
      <c r="E78" s="33" t="s">
        <v>222</v>
      </c>
      <c r="F78" s="140" t="s">
        <v>230</v>
      </c>
      <c r="G78" s="140" t="s">
        <v>100</v>
      </c>
      <c r="H78" s="33" t="s">
        <v>308</v>
      </c>
      <c r="I78" s="74"/>
      <c r="J78" s="74"/>
      <c r="K78" s="75"/>
    </row>
    <row r="79" spans="1:11" ht="27" x14ac:dyDescent="0.25">
      <c r="A79" s="357"/>
      <c r="B79" s="355"/>
      <c r="C79" s="333"/>
      <c r="D79" s="336"/>
      <c r="E79" s="33" t="s">
        <v>223</v>
      </c>
      <c r="F79" s="140" t="s">
        <v>226</v>
      </c>
      <c r="G79" s="140" t="s">
        <v>100</v>
      </c>
      <c r="H79" s="33" t="s">
        <v>309</v>
      </c>
      <c r="I79" s="74"/>
      <c r="J79" s="74"/>
      <c r="K79" s="75"/>
    </row>
    <row r="80" spans="1:11" ht="40.5" x14ac:dyDescent="0.25">
      <c r="A80" s="357"/>
      <c r="B80" s="355"/>
      <c r="C80" s="333"/>
      <c r="D80" s="336"/>
      <c r="E80" s="33" t="s">
        <v>224</v>
      </c>
      <c r="F80" s="140" t="s">
        <v>230</v>
      </c>
      <c r="G80" s="140" t="s">
        <v>100</v>
      </c>
      <c r="H80" s="33" t="s">
        <v>294</v>
      </c>
      <c r="I80" s="74"/>
      <c r="J80" s="74"/>
      <c r="K80" s="75"/>
    </row>
    <row r="81" spans="1:11" ht="40.5" x14ac:dyDescent="0.25">
      <c r="A81" s="357"/>
      <c r="B81" s="355"/>
      <c r="C81" s="333"/>
      <c r="D81" s="336"/>
      <c r="E81" s="33" t="s">
        <v>225</v>
      </c>
      <c r="F81" s="140" t="s">
        <v>230</v>
      </c>
      <c r="G81" s="140" t="s">
        <v>230</v>
      </c>
      <c r="H81" s="33" t="s">
        <v>294</v>
      </c>
      <c r="I81" s="74"/>
      <c r="J81" s="74"/>
      <c r="K81" s="75"/>
    </row>
    <row r="82" spans="1:11" x14ac:dyDescent="0.25">
      <c r="A82" s="357"/>
      <c r="B82" s="355"/>
      <c r="C82" s="333"/>
      <c r="D82" s="336"/>
      <c r="E82" s="33"/>
      <c r="F82" s="140"/>
      <c r="G82" s="140"/>
      <c r="H82" s="33"/>
      <c r="I82" s="74"/>
      <c r="J82" s="74"/>
      <c r="K82" s="75"/>
    </row>
    <row r="83" spans="1:11" ht="27" x14ac:dyDescent="0.25">
      <c r="A83" s="357"/>
      <c r="B83" s="354" t="s">
        <v>48</v>
      </c>
      <c r="C83" s="338" t="e">
        <f>#REF!</f>
        <v>#REF!</v>
      </c>
      <c r="D83" s="342" t="str">
        <f>'Matriz Val y Prio Residual'!I19</f>
        <v>Alto (Mayor)</v>
      </c>
      <c r="E83" s="141" t="s">
        <v>231</v>
      </c>
      <c r="F83" s="140" t="s">
        <v>226</v>
      </c>
      <c r="G83" s="140" t="s">
        <v>228</v>
      </c>
      <c r="H83" s="33" t="s">
        <v>294</v>
      </c>
      <c r="I83" s="74"/>
      <c r="J83" s="74"/>
      <c r="K83" s="75"/>
    </row>
    <row r="84" spans="1:11" ht="39.75" x14ac:dyDescent="0.25">
      <c r="A84" s="357"/>
      <c r="B84" s="365"/>
      <c r="C84" s="333"/>
      <c r="D84" s="343"/>
      <c r="E84" s="141" t="s">
        <v>232</v>
      </c>
      <c r="F84" s="140" t="s">
        <v>226</v>
      </c>
      <c r="G84" s="140" t="s">
        <v>226</v>
      </c>
      <c r="H84" s="33" t="s">
        <v>324</v>
      </c>
      <c r="I84" s="74"/>
      <c r="J84" s="74"/>
      <c r="K84" s="75"/>
    </row>
    <row r="85" spans="1:11" ht="27" x14ac:dyDescent="0.25">
      <c r="A85" s="357"/>
      <c r="B85" s="365"/>
      <c r="C85" s="333"/>
      <c r="D85" s="343"/>
      <c r="E85" s="141" t="s">
        <v>233</v>
      </c>
      <c r="F85" s="140" t="s">
        <v>226</v>
      </c>
      <c r="G85" s="140" t="s">
        <v>228</v>
      </c>
      <c r="H85" s="33" t="s">
        <v>294</v>
      </c>
      <c r="I85" s="74"/>
      <c r="J85" s="74"/>
      <c r="K85" s="75"/>
    </row>
    <row r="86" spans="1:11" ht="27" x14ac:dyDescent="0.25">
      <c r="A86" s="357"/>
      <c r="B86" s="365"/>
      <c r="C86" s="333"/>
      <c r="D86" s="343"/>
      <c r="E86" s="141" t="s">
        <v>234</v>
      </c>
      <c r="F86" s="140" t="s">
        <v>226</v>
      </c>
      <c r="G86" s="140" t="s">
        <v>227</v>
      </c>
      <c r="H86" s="33" t="s">
        <v>325</v>
      </c>
      <c r="I86" s="74"/>
      <c r="J86" s="74"/>
      <c r="K86" s="75"/>
    </row>
    <row r="87" spans="1:11" ht="27" x14ac:dyDescent="0.25">
      <c r="A87" s="357"/>
      <c r="B87" s="365"/>
      <c r="C87" s="333"/>
      <c r="D87" s="343"/>
      <c r="E87" s="141" t="s">
        <v>235</v>
      </c>
      <c r="F87" s="140" t="s">
        <v>227</v>
      </c>
      <c r="G87" s="140" t="s">
        <v>227</v>
      </c>
      <c r="H87" s="33" t="s">
        <v>294</v>
      </c>
      <c r="I87" s="74"/>
      <c r="J87" s="74"/>
      <c r="K87" s="75"/>
    </row>
    <row r="88" spans="1:11" ht="27" x14ac:dyDescent="0.25">
      <c r="A88" s="357"/>
      <c r="B88" s="365"/>
      <c r="C88" s="333"/>
      <c r="D88" s="343"/>
      <c r="E88" s="141" t="s">
        <v>236</v>
      </c>
      <c r="F88" s="140" t="s">
        <v>228</v>
      </c>
      <c r="G88" s="140" t="s">
        <v>227</v>
      </c>
      <c r="H88" s="33" t="s">
        <v>294</v>
      </c>
      <c r="I88" s="74"/>
      <c r="J88" s="74"/>
      <c r="K88" s="75"/>
    </row>
    <row r="89" spans="1:11" ht="27" x14ac:dyDescent="0.25">
      <c r="A89" s="357"/>
      <c r="B89" s="365"/>
      <c r="C89" s="333"/>
      <c r="D89" s="343"/>
      <c r="E89" s="141" t="s">
        <v>237</v>
      </c>
      <c r="F89" s="140" t="s">
        <v>228</v>
      </c>
      <c r="G89" s="140" t="s">
        <v>228</v>
      </c>
      <c r="H89" s="33" t="s">
        <v>294</v>
      </c>
      <c r="I89" s="74"/>
      <c r="J89" s="74"/>
      <c r="K89" s="75"/>
    </row>
    <row r="90" spans="1:11" ht="27" x14ac:dyDescent="0.25">
      <c r="A90" s="357"/>
      <c r="B90" s="365"/>
      <c r="C90" s="333"/>
      <c r="D90" s="343"/>
      <c r="E90" s="141" t="s">
        <v>238</v>
      </c>
      <c r="F90" s="140" t="s">
        <v>228</v>
      </c>
      <c r="G90" s="140" t="s">
        <v>229</v>
      </c>
      <c r="H90" s="33" t="s">
        <v>294</v>
      </c>
      <c r="I90" s="74"/>
      <c r="J90" s="74"/>
      <c r="K90" s="75"/>
    </row>
    <row r="91" spans="1:11" ht="54" x14ac:dyDescent="0.25">
      <c r="A91" s="357"/>
      <c r="B91" s="365"/>
      <c r="C91" s="333"/>
      <c r="D91" s="343"/>
      <c r="E91" s="141" t="s">
        <v>239</v>
      </c>
      <c r="F91" s="140" t="s">
        <v>226</v>
      </c>
      <c r="G91" s="140" t="s">
        <v>228</v>
      </c>
      <c r="H91" s="33" t="s">
        <v>294</v>
      </c>
      <c r="I91" s="74"/>
      <c r="J91" s="74"/>
      <c r="K91" s="75"/>
    </row>
    <row r="92" spans="1:11" ht="27" x14ac:dyDescent="0.25">
      <c r="A92" s="357"/>
      <c r="B92" s="365"/>
      <c r="C92" s="333"/>
      <c r="D92" s="343"/>
      <c r="E92" s="141" t="s">
        <v>240</v>
      </c>
      <c r="F92" s="140" t="s">
        <v>228</v>
      </c>
      <c r="G92" s="140" t="s">
        <v>227</v>
      </c>
      <c r="H92" s="33" t="s">
        <v>294</v>
      </c>
      <c r="I92" s="74"/>
      <c r="J92" s="74"/>
      <c r="K92" s="75"/>
    </row>
    <row r="93" spans="1:11" ht="27" x14ac:dyDescent="0.25">
      <c r="A93" s="357"/>
      <c r="B93" s="365"/>
      <c r="C93" s="333"/>
      <c r="D93" s="343"/>
      <c r="E93" s="142" t="s">
        <v>241</v>
      </c>
      <c r="F93" s="140" t="s">
        <v>227</v>
      </c>
      <c r="G93" s="140" t="s">
        <v>229</v>
      </c>
      <c r="H93" s="33" t="s">
        <v>325</v>
      </c>
      <c r="I93" s="74"/>
      <c r="J93" s="74"/>
      <c r="K93" s="75"/>
    </row>
    <row r="94" spans="1:11" ht="27" x14ac:dyDescent="0.25">
      <c r="A94" s="357"/>
      <c r="B94" s="365"/>
      <c r="C94" s="333"/>
      <c r="D94" s="343"/>
      <c r="E94" s="142" t="s">
        <v>242</v>
      </c>
      <c r="F94" s="140" t="s">
        <v>228</v>
      </c>
      <c r="G94" s="140" t="s">
        <v>227</v>
      </c>
      <c r="H94" s="33" t="s">
        <v>325</v>
      </c>
      <c r="I94" s="74"/>
      <c r="J94" s="74"/>
      <c r="K94" s="75"/>
    </row>
    <row r="95" spans="1:11" ht="27" x14ac:dyDescent="0.25">
      <c r="A95" s="357"/>
      <c r="B95" s="365"/>
      <c r="C95" s="333"/>
      <c r="D95" s="343"/>
      <c r="E95" s="142" t="s">
        <v>243</v>
      </c>
      <c r="F95" s="140" t="s">
        <v>228</v>
      </c>
      <c r="G95" s="140" t="s">
        <v>229</v>
      </c>
      <c r="H95" s="33" t="s">
        <v>326</v>
      </c>
      <c r="I95" s="74"/>
      <c r="J95" s="74"/>
      <c r="K95" s="75"/>
    </row>
    <row r="96" spans="1:11" ht="54" x14ac:dyDescent="0.25">
      <c r="A96" s="357"/>
      <c r="B96" s="365"/>
      <c r="C96" s="333"/>
      <c r="D96" s="343"/>
      <c r="E96" s="143" t="s">
        <v>244</v>
      </c>
      <c r="F96" s="140" t="s">
        <v>227</v>
      </c>
      <c r="G96" s="140" t="s">
        <v>227</v>
      </c>
      <c r="H96" s="33" t="s">
        <v>294</v>
      </c>
      <c r="I96" s="74"/>
      <c r="J96" s="74"/>
      <c r="K96" s="75"/>
    </row>
    <row r="97" spans="1:11" x14ac:dyDescent="0.25">
      <c r="A97" s="357"/>
      <c r="B97" s="364"/>
      <c r="C97" s="334"/>
      <c r="D97" s="344"/>
      <c r="E97" s="33"/>
      <c r="F97" s="140"/>
      <c r="G97" s="140"/>
      <c r="H97" s="33"/>
      <c r="I97" s="74"/>
      <c r="J97" s="74"/>
      <c r="K97" s="75"/>
    </row>
    <row r="98" spans="1:11" ht="40.5" x14ac:dyDescent="0.25">
      <c r="A98" s="357"/>
      <c r="B98" s="354" t="s">
        <v>47</v>
      </c>
      <c r="C98" s="338" t="e">
        <f>#REF!</f>
        <v>#REF!</v>
      </c>
      <c r="D98" s="339" t="str">
        <f>'Matriz Val y Prio Residual'!I20</f>
        <v>Alto (Mayor)</v>
      </c>
      <c r="E98" s="33" t="s">
        <v>245</v>
      </c>
      <c r="F98" s="140" t="s">
        <v>230</v>
      </c>
      <c r="G98" s="140" t="s">
        <v>246</v>
      </c>
      <c r="H98" s="33" t="s">
        <v>294</v>
      </c>
      <c r="I98" s="74"/>
      <c r="J98" s="74"/>
      <c r="K98" s="75"/>
    </row>
    <row r="99" spans="1:11" x14ac:dyDescent="0.25">
      <c r="A99" s="357"/>
      <c r="B99" s="355"/>
      <c r="C99" s="333"/>
      <c r="D99" s="336"/>
      <c r="E99" s="33" t="s">
        <v>247</v>
      </c>
      <c r="F99" s="140" t="s">
        <v>230</v>
      </c>
      <c r="G99" s="140" t="s">
        <v>230</v>
      </c>
      <c r="H99" s="33" t="s">
        <v>321</v>
      </c>
      <c r="I99" s="74"/>
      <c r="J99" s="74"/>
      <c r="K99" s="75"/>
    </row>
    <row r="100" spans="1:11" ht="27" x14ac:dyDescent="0.25">
      <c r="A100" s="357"/>
      <c r="B100" s="355"/>
      <c r="C100" s="333"/>
      <c r="D100" s="336"/>
      <c r="E100" s="33" t="s">
        <v>248</v>
      </c>
      <c r="F100" s="140" t="s">
        <v>230</v>
      </c>
      <c r="G100" s="140" t="s">
        <v>230</v>
      </c>
      <c r="H100" s="33" t="s">
        <v>322</v>
      </c>
      <c r="I100" s="74"/>
      <c r="J100" s="74"/>
      <c r="K100" s="75"/>
    </row>
    <row r="101" spans="1:11" ht="27" x14ac:dyDescent="0.25">
      <c r="A101" s="357"/>
      <c r="B101" s="355"/>
      <c r="C101" s="333"/>
      <c r="D101" s="336"/>
      <c r="E101" s="33" t="s">
        <v>249</v>
      </c>
      <c r="F101" s="140" t="s">
        <v>230</v>
      </c>
      <c r="G101" s="140" t="s">
        <v>246</v>
      </c>
      <c r="H101" s="33" t="s">
        <v>322</v>
      </c>
      <c r="I101" s="74"/>
      <c r="J101" s="74"/>
      <c r="K101" s="75"/>
    </row>
    <row r="102" spans="1:11" ht="40.5" x14ac:dyDescent="0.25">
      <c r="A102" s="357"/>
      <c r="B102" s="355"/>
      <c r="C102" s="333"/>
      <c r="D102" s="336"/>
      <c r="E102" s="33" t="s">
        <v>250</v>
      </c>
      <c r="F102" s="140" t="s">
        <v>230</v>
      </c>
      <c r="G102" s="140" t="s">
        <v>230</v>
      </c>
      <c r="H102" s="33" t="s">
        <v>323</v>
      </c>
      <c r="I102" s="74"/>
      <c r="J102" s="74"/>
      <c r="K102" s="75"/>
    </row>
    <row r="103" spans="1:11" x14ac:dyDescent="0.25">
      <c r="A103" s="357"/>
      <c r="B103" s="364"/>
      <c r="C103" s="334"/>
      <c r="D103" s="337"/>
      <c r="E103" s="33"/>
      <c r="F103" s="140"/>
      <c r="G103" s="140"/>
      <c r="H103" s="33"/>
      <c r="I103" s="74"/>
      <c r="J103" s="74"/>
      <c r="K103" s="75"/>
    </row>
    <row r="104" spans="1:11" ht="40.5" x14ac:dyDescent="0.25">
      <c r="A104" s="358"/>
      <c r="B104" s="354" t="s">
        <v>35</v>
      </c>
      <c r="C104" s="338" t="e">
        <f>#REF!</f>
        <v>#REF!</v>
      </c>
      <c r="D104" s="339" t="str">
        <f>'Matriz Val y Prio Residual'!I21</f>
        <v>Alto (Mayor)</v>
      </c>
      <c r="E104" s="33" t="s">
        <v>251</v>
      </c>
      <c r="F104" s="140" t="s">
        <v>246</v>
      </c>
      <c r="G104" s="140" t="s">
        <v>101</v>
      </c>
      <c r="H104" s="33" t="s">
        <v>318</v>
      </c>
      <c r="I104" s="74"/>
      <c r="J104" s="74"/>
      <c r="K104" s="75"/>
    </row>
    <row r="105" spans="1:11" ht="27" x14ac:dyDescent="0.25">
      <c r="A105" s="358"/>
      <c r="B105" s="355"/>
      <c r="C105" s="333"/>
      <c r="D105" s="336"/>
      <c r="E105" s="33" t="s">
        <v>252</v>
      </c>
      <c r="F105" s="140" t="s">
        <v>253</v>
      </c>
      <c r="G105" s="140" t="s">
        <v>230</v>
      </c>
      <c r="H105" s="33" t="s">
        <v>319</v>
      </c>
      <c r="I105" s="74"/>
      <c r="J105" s="74"/>
      <c r="K105" s="75"/>
    </row>
    <row r="106" spans="1:11" ht="27" x14ac:dyDescent="0.25">
      <c r="A106" s="358"/>
      <c r="B106" s="355"/>
      <c r="C106" s="333"/>
      <c r="D106" s="336"/>
      <c r="E106" s="33" t="s">
        <v>254</v>
      </c>
      <c r="F106" s="140" t="s">
        <v>230</v>
      </c>
      <c r="G106" s="140" t="s">
        <v>230</v>
      </c>
      <c r="H106" s="33" t="s">
        <v>319</v>
      </c>
      <c r="I106" s="74"/>
      <c r="J106" s="74"/>
      <c r="K106" s="75"/>
    </row>
    <row r="107" spans="1:11" ht="27" x14ac:dyDescent="0.25">
      <c r="A107" s="358"/>
      <c r="B107" s="355"/>
      <c r="C107" s="333"/>
      <c r="D107" s="336"/>
      <c r="E107" s="33" t="s">
        <v>255</v>
      </c>
      <c r="F107" s="140" t="s">
        <v>230</v>
      </c>
      <c r="G107" s="140" t="s">
        <v>246</v>
      </c>
      <c r="H107" s="33" t="s">
        <v>294</v>
      </c>
      <c r="I107" s="74"/>
      <c r="J107" s="74"/>
      <c r="K107" s="75"/>
    </row>
    <row r="108" spans="1:11" ht="40.5" x14ac:dyDescent="0.25">
      <c r="A108" s="358"/>
      <c r="B108" s="355"/>
      <c r="C108" s="333"/>
      <c r="D108" s="336"/>
      <c r="E108" s="33" t="s">
        <v>256</v>
      </c>
      <c r="F108" s="140" t="s">
        <v>230</v>
      </c>
      <c r="G108" s="140" t="s">
        <v>230</v>
      </c>
      <c r="H108" s="33" t="s">
        <v>320</v>
      </c>
      <c r="I108" s="74"/>
      <c r="J108" s="74"/>
      <c r="K108" s="75"/>
    </row>
    <row r="109" spans="1:11" ht="40.5" x14ac:dyDescent="0.25">
      <c r="A109" s="358"/>
      <c r="B109" s="355"/>
      <c r="C109" s="333"/>
      <c r="D109" s="336"/>
      <c r="E109" s="33" t="s">
        <v>257</v>
      </c>
      <c r="F109" s="140" t="s">
        <v>253</v>
      </c>
      <c r="G109" s="140" t="s">
        <v>253</v>
      </c>
      <c r="H109" s="33" t="s">
        <v>320</v>
      </c>
      <c r="I109" s="74"/>
      <c r="J109" s="74"/>
      <c r="K109" s="75"/>
    </row>
    <row r="110" spans="1:11" x14ac:dyDescent="0.25">
      <c r="A110" s="358"/>
      <c r="B110" s="364"/>
      <c r="C110" s="334"/>
      <c r="D110" s="337"/>
      <c r="E110" s="33"/>
      <c r="F110" s="140"/>
      <c r="G110" s="140"/>
      <c r="H110" s="33"/>
      <c r="I110" s="74"/>
      <c r="J110" s="74"/>
      <c r="K110" s="75"/>
    </row>
    <row r="111" spans="1:11" ht="54" x14ac:dyDescent="0.25">
      <c r="A111" s="358"/>
      <c r="B111" s="354" t="s">
        <v>36</v>
      </c>
      <c r="C111" s="338" t="e">
        <f>#REF!</f>
        <v>#REF!</v>
      </c>
      <c r="D111" s="339" t="str">
        <f>'Matriz Val y Prio Residual'!I22</f>
        <v>MEDIO (MODERADO)</v>
      </c>
      <c r="E111" s="33" t="s">
        <v>263</v>
      </c>
      <c r="F111" s="140" t="s">
        <v>246</v>
      </c>
      <c r="G111" s="140" t="s">
        <v>101</v>
      </c>
      <c r="H111" s="151" t="s">
        <v>327</v>
      </c>
      <c r="I111" s="74"/>
      <c r="J111" s="74"/>
      <c r="K111" s="75"/>
    </row>
    <row r="112" spans="1:11" ht="54" x14ac:dyDescent="0.25">
      <c r="A112" s="359"/>
      <c r="B112" s="355"/>
      <c r="C112" s="333"/>
      <c r="D112" s="336"/>
      <c r="E112" s="31" t="s">
        <v>264</v>
      </c>
      <c r="F112" s="140" t="s">
        <v>230</v>
      </c>
      <c r="G112" s="140" t="s">
        <v>246</v>
      </c>
      <c r="H112" s="151" t="s">
        <v>328</v>
      </c>
      <c r="I112" s="74"/>
      <c r="J112" s="74"/>
      <c r="K112" s="75"/>
    </row>
    <row r="113" spans="1:11" ht="27" x14ac:dyDescent="0.25">
      <c r="A113" s="359"/>
      <c r="B113" s="355"/>
      <c r="C113" s="333"/>
      <c r="D113" s="336"/>
      <c r="E113" s="31" t="s">
        <v>265</v>
      </c>
      <c r="F113" s="140" t="s">
        <v>246</v>
      </c>
      <c r="G113" s="140" t="s">
        <v>101</v>
      </c>
      <c r="H113" s="33" t="s">
        <v>329</v>
      </c>
      <c r="I113" s="74"/>
      <c r="J113" s="74"/>
      <c r="K113" s="75"/>
    </row>
    <row r="114" spans="1:11" ht="27" x14ac:dyDescent="0.25">
      <c r="A114" s="359"/>
      <c r="B114" s="355"/>
      <c r="C114" s="333"/>
      <c r="D114" s="336"/>
      <c r="E114" s="31" t="s">
        <v>266</v>
      </c>
      <c r="F114" s="140" t="s">
        <v>230</v>
      </c>
      <c r="G114" s="140" t="s">
        <v>230</v>
      </c>
      <c r="H114" s="33" t="s">
        <v>329</v>
      </c>
      <c r="I114" s="74"/>
      <c r="J114" s="74"/>
      <c r="K114" s="75"/>
    </row>
    <row r="115" spans="1:11" ht="40.5" x14ac:dyDescent="0.25">
      <c r="A115" s="359"/>
      <c r="B115" s="355"/>
      <c r="C115" s="333"/>
      <c r="D115" s="336"/>
      <c r="E115" s="31" t="s">
        <v>267</v>
      </c>
      <c r="F115" s="140" t="s">
        <v>230</v>
      </c>
      <c r="G115" s="140" t="s">
        <v>246</v>
      </c>
      <c r="H115" s="33" t="s">
        <v>294</v>
      </c>
      <c r="I115" s="74"/>
      <c r="J115" s="74"/>
      <c r="K115" s="75"/>
    </row>
    <row r="116" spans="1:11" x14ac:dyDescent="0.25">
      <c r="A116" s="359"/>
      <c r="B116" s="355"/>
      <c r="C116" s="340"/>
      <c r="D116" s="341"/>
      <c r="E116" s="31"/>
      <c r="F116" s="140"/>
      <c r="G116" s="140"/>
      <c r="H116" s="33"/>
      <c r="I116" s="74"/>
      <c r="J116" s="74"/>
      <c r="K116" s="75"/>
    </row>
    <row r="117" spans="1:11" ht="27" x14ac:dyDescent="0.25">
      <c r="A117" s="368" t="s">
        <v>39</v>
      </c>
      <c r="B117" s="354" t="s">
        <v>37</v>
      </c>
      <c r="C117" s="332" t="e">
        <f>#REF!</f>
        <v>#REF!</v>
      </c>
      <c r="D117" s="335" t="str">
        <f>'Matriz Val y Prio Residual'!I23</f>
        <v>Alto (Mayor)</v>
      </c>
      <c r="E117" s="33" t="s">
        <v>184</v>
      </c>
      <c r="F117" s="140" t="s">
        <v>230</v>
      </c>
      <c r="G117" s="140" t="s">
        <v>230</v>
      </c>
      <c r="H117" s="33" t="s">
        <v>294</v>
      </c>
      <c r="I117" s="74"/>
      <c r="J117" s="74"/>
      <c r="K117" s="75"/>
    </row>
    <row r="118" spans="1:11" x14ac:dyDescent="0.25">
      <c r="A118" s="369"/>
      <c r="B118" s="355"/>
      <c r="C118" s="333"/>
      <c r="D118" s="336"/>
      <c r="E118" s="31" t="s">
        <v>154</v>
      </c>
      <c r="F118" s="140"/>
      <c r="G118" s="140"/>
      <c r="H118" s="33"/>
      <c r="I118" s="74"/>
      <c r="J118" s="74"/>
      <c r="K118" s="75"/>
    </row>
    <row r="119" spans="1:11" x14ac:dyDescent="0.25">
      <c r="A119" s="369"/>
      <c r="B119" s="364"/>
      <c r="C119" s="334"/>
      <c r="D119" s="337"/>
      <c r="E119" s="33" t="s">
        <v>155</v>
      </c>
      <c r="F119" s="140"/>
      <c r="G119" s="140"/>
      <c r="H119" s="33"/>
      <c r="I119" s="74"/>
      <c r="J119" s="74"/>
      <c r="K119" s="75"/>
    </row>
    <row r="120" spans="1:11" ht="40.5" x14ac:dyDescent="0.25">
      <c r="A120" s="358"/>
      <c r="B120" s="354" t="s">
        <v>38</v>
      </c>
      <c r="C120" s="338" t="e">
        <f>#REF!</f>
        <v>#REF!</v>
      </c>
      <c r="D120" s="339" t="str">
        <f>'Matriz Val y Prio Residual'!I24</f>
        <v>MEDIO (MODERADO)</v>
      </c>
      <c r="E120" s="33" t="s">
        <v>258</v>
      </c>
      <c r="F120" s="140" t="s">
        <v>246</v>
      </c>
      <c r="G120" s="140" t="s">
        <v>246</v>
      </c>
      <c r="H120" s="33" t="s">
        <v>294</v>
      </c>
      <c r="I120" s="74"/>
      <c r="J120" s="74"/>
      <c r="K120" s="75"/>
    </row>
    <row r="121" spans="1:11" ht="67.5" x14ac:dyDescent="0.25">
      <c r="A121" s="359"/>
      <c r="B121" s="355"/>
      <c r="C121" s="333"/>
      <c r="D121" s="336"/>
      <c r="E121" s="33" t="s">
        <v>259</v>
      </c>
      <c r="F121" s="140" t="s">
        <v>230</v>
      </c>
      <c r="G121" s="140" t="s">
        <v>246</v>
      </c>
      <c r="H121" s="33" t="s">
        <v>294</v>
      </c>
      <c r="I121" s="72"/>
      <c r="J121" s="72"/>
      <c r="K121" s="73"/>
    </row>
    <row r="122" spans="1:11" ht="67.5" x14ac:dyDescent="0.25">
      <c r="A122" s="359"/>
      <c r="B122" s="355"/>
      <c r="C122" s="333"/>
      <c r="D122" s="336"/>
      <c r="E122" s="33" t="s">
        <v>260</v>
      </c>
      <c r="F122" s="140" t="s">
        <v>230</v>
      </c>
      <c r="G122" s="140" t="s">
        <v>246</v>
      </c>
      <c r="H122" s="33" t="s">
        <v>294</v>
      </c>
      <c r="I122" s="72"/>
      <c r="J122" s="72"/>
      <c r="K122" s="73"/>
    </row>
    <row r="123" spans="1:11" ht="27" x14ac:dyDescent="0.25">
      <c r="A123" s="359"/>
      <c r="B123" s="355"/>
      <c r="C123" s="333"/>
      <c r="D123" s="336"/>
      <c r="E123" s="33" t="s">
        <v>261</v>
      </c>
      <c r="F123" s="140" t="s">
        <v>230</v>
      </c>
      <c r="G123" s="140" t="s">
        <v>246</v>
      </c>
      <c r="H123" s="33" t="s">
        <v>294</v>
      </c>
      <c r="I123" s="72"/>
      <c r="J123" s="72"/>
      <c r="K123" s="73"/>
    </row>
    <row r="124" spans="1:11" ht="40.5" x14ac:dyDescent="0.25">
      <c r="A124" s="359"/>
      <c r="B124" s="355"/>
      <c r="C124" s="333"/>
      <c r="D124" s="336"/>
      <c r="E124" s="33" t="s">
        <v>262</v>
      </c>
      <c r="F124" s="140" t="s">
        <v>230</v>
      </c>
      <c r="G124" s="140" t="s">
        <v>230</v>
      </c>
      <c r="H124" s="33" t="s">
        <v>294</v>
      </c>
      <c r="I124" s="72"/>
      <c r="J124" s="72"/>
      <c r="K124" s="73"/>
    </row>
    <row r="125" spans="1:11" x14ac:dyDescent="0.25">
      <c r="A125" s="370"/>
      <c r="B125" s="364"/>
      <c r="C125" s="334"/>
      <c r="D125" s="337"/>
      <c r="E125" s="33"/>
      <c r="F125" s="140"/>
      <c r="G125" s="140"/>
      <c r="H125" s="129"/>
      <c r="I125" s="72"/>
      <c r="J125" s="72"/>
      <c r="K125" s="73"/>
    </row>
    <row r="126" spans="1:11" s="80" customFormat="1" ht="12.75" x14ac:dyDescent="0.2">
      <c r="A126" s="76"/>
      <c r="B126" s="76"/>
      <c r="C126" s="89"/>
      <c r="D126" s="89"/>
      <c r="E126" s="89"/>
      <c r="F126" s="77">
        <f>SUM(F7:F120)</f>
        <v>0</v>
      </c>
      <c r="G126" s="77"/>
      <c r="H126" s="89"/>
      <c r="I126" s="77">
        <f>SUM(I7:I120)</f>
        <v>0</v>
      </c>
      <c r="J126" s="77">
        <f>SUM(J7:J120)</f>
        <v>0</v>
      </c>
      <c r="K126" s="78">
        <f>SUM(K7:K120)</f>
        <v>0</v>
      </c>
    </row>
    <row r="127" spans="1:11" x14ac:dyDescent="0.25">
      <c r="I127" s="81" t="s">
        <v>104</v>
      </c>
      <c r="J127" s="81"/>
    </row>
    <row r="128" spans="1:11" s="48" customFormat="1" x14ac:dyDescent="0.25">
      <c r="A128" s="25"/>
      <c r="B128" s="49"/>
      <c r="C128" s="49"/>
      <c r="D128" s="49"/>
      <c r="E128" s="49"/>
      <c r="F128" s="124"/>
      <c r="G128" s="124"/>
      <c r="H128" s="124"/>
      <c r="I128" s="125"/>
      <c r="K128" s="25"/>
    </row>
    <row r="129" spans="1:11" s="48" customFormat="1" x14ac:dyDescent="0.25">
      <c r="A129" s="25"/>
      <c r="B129" s="49"/>
      <c r="C129" s="49"/>
      <c r="D129" s="49"/>
      <c r="E129" s="49"/>
      <c r="F129" s="124"/>
      <c r="G129" s="124"/>
      <c r="H129" s="124"/>
      <c r="I129" s="125"/>
      <c r="K129" s="25"/>
    </row>
    <row r="130" spans="1:11" s="48" customFormat="1" x14ac:dyDescent="0.25">
      <c r="A130" s="25"/>
      <c r="B130" s="49"/>
      <c r="C130" s="49"/>
      <c r="D130" s="49"/>
      <c r="E130" s="49"/>
      <c r="F130" s="124"/>
      <c r="G130" s="124"/>
      <c r="H130" s="124"/>
      <c r="I130" s="125"/>
      <c r="K130" s="25"/>
    </row>
    <row r="131" spans="1:11" s="48" customFormat="1" x14ac:dyDescent="0.25">
      <c r="A131" s="25"/>
      <c r="B131" s="49"/>
      <c r="C131" s="49"/>
      <c r="D131" s="49"/>
      <c r="E131" s="49"/>
      <c r="F131" s="124"/>
      <c r="G131" s="124"/>
      <c r="H131" s="124"/>
      <c r="I131" s="125"/>
      <c r="K131" s="25"/>
    </row>
    <row r="132" spans="1:11" s="48" customFormat="1" x14ac:dyDescent="0.25">
      <c r="A132" s="25"/>
      <c r="B132" s="49"/>
      <c r="C132" s="49"/>
      <c r="D132" s="49"/>
      <c r="E132" s="49"/>
      <c r="F132" s="124"/>
      <c r="G132" s="124"/>
      <c r="H132" s="124"/>
      <c r="I132" s="125"/>
      <c r="K132" s="25"/>
    </row>
    <row r="133" spans="1:11" s="48" customFormat="1" x14ac:dyDescent="0.25">
      <c r="A133" s="25"/>
      <c r="B133" s="49"/>
      <c r="C133" s="49"/>
      <c r="D133" s="49"/>
      <c r="E133" s="49"/>
      <c r="F133" s="124"/>
      <c r="G133" s="124"/>
      <c r="H133" s="124"/>
      <c r="I133" s="125"/>
      <c r="K133" s="25"/>
    </row>
    <row r="134" spans="1:11" s="48" customFormat="1" x14ac:dyDescent="0.25">
      <c r="A134" s="25"/>
      <c r="B134" s="49"/>
      <c r="C134" s="49"/>
      <c r="D134" s="49"/>
      <c r="E134" s="49"/>
      <c r="F134" s="124"/>
      <c r="G134" s="124"/>
      <c r="H134" s="124"/>
      <c r="I134" s="125"/>
      <c r="K134" s="25"/>
    </row>
    <row r="135" spans="1:11" s="48" customFormat="1" x14ac:dyDescent="0.25">
      <c r="A135" s="25"/>
      <c r="B135" s="49"/>
      <c r="C135" s="49"/>
      <c r="D135" s="49"/>
      <c r="E135" s="49"/>
      <c r="F135" s="124"/>
      <c r="G135" s="124"/>
      <c r="H135" s="124"/>
      <c r="I135" s="125"/>
      <c r="K135" s="25"/>
    </row>
    <row r="136" spans="1:11" s="48" customFormat="1" x14ac:dyDescent="0.25">
      <c r="A136" s="25"/>
      <c r="B136" s="49"/>
      <c r="C136" s="49"/>
      <c r="D136" s="49"/>
      <c r="E136" s="49"/>
      <c r="F136" s="124"/>
      <c r="G136" s="124"/>
      <c r="H136" s="124"/>
      <c r="I136" s="125"/>
      <c r="K136" s="25"/>
    </row>
    <row r="137" spans="1:11" s="48" customFormat="1" x14ac:dyDescent="0.25">
      <c r="A137" s="25"/>
      <c r="B137" s="49"/>
      <c r="C137" s="49"/>
      <c r="D137" s="49"/>
      <c r="E137" s="49"/>
      <c r="F137" s="124"/>
      <c r="G137" s="124"/>
      <c r="H137" s="124"/>
      <c r="I137" s="125"/>
      <c r="K137" s="25"/>
    </row>
    <row r="138" spans="1:11" s="48" customFormat="1" x14ac:dyDescent="0.25">
      <c r="A138" s="25"/>
      <c r="B138" s="49"/>
      <c r="C138" s="49"/>
      <c r="D138" s="49"/>
      <c r="E138" s="49"/>
      <c r="F138" s="124"/>
      <c r="G138" s="124"/>
      <c r="H138" s="124"/>
      <c r="I138" s="125"/>
      <c r="K138" s="25"/>
    </row>
    <row r="139" spans="1:11" s="48" customFormat="1" x14ac:dyDescent="0.25">
      <c r="A139" s="25"/>
      <c r="B139" s="49"/>
      <c r="C139" s="49"/>
      <c r="D139" s="49"/>
      <c r="E139" s="49"/>
      <c r="F139" s="124"/>
      <c r="G139" s="124"/>
      <c r="H139" s="124"/>
      <c r="I139" s="125"/>
      <c r="K139" s="25"/>
    </row>
    <row r="140" spans="1:11" s="48" customFormat="1" x14ac:dyDescent="0.25">
      <c r="A140" s="25"/>
      <c r="B140" s="49"/>
      <c r="C140" s="49"/>
      <c r="D140" s="49"/>
      <c r="E140" s="49"/>
      <c r="F140" s="124"/>
      <c r="G140" s="124"/>
      <c r="H140" s="124"/>
      <c r="I140" s="125"/>
      <c r="K140" s="25"/>
    </row>
    <row r="141" spans="1:11" s="48" customFormat="1" x14ac:dyDescent="0.25">
      <c r="A141" s="25"/>
      <c r="B141" s="49"/>
      <c r="C141" s="49"/>
      <c r="D141" s="49"/>
      <c r="E141" s="49"/>
      <c r="F141" s="124"/>
      <c r="G141" s="124"/>
      <c r="H141" s="124"/>
      <c r="I141" s="125"/>
      <c r="K141" s="25"/>
    </row>
    <row r="142" spans="1:11" s="48" customFormat="1" x14ac:dyDescent="0.25">
      <c r="A142" s="25"/>
      <c r="B142" s="49"/>
      <c r="C142" s="49"/>
      <c r="D142" s="49"/>
      <c r="E142" s="49"/>
      <c r="F142" s="124"/>
      <c r="G142" s="124"/>
      <c r="H142" s="124"/>
      <c r="I142" s="125"/>
      <c r="K142" s="25"/>
    </row>
    <row r="143" spans="1:11" s="48" customFormat="1" x14ac:dyDescent="0.25">
      <c r="A143" s="25"/>
      <c r="B143" s="49"/>
      <c r="C143" s="49"/>
      <c r="D143" s="49"/>
      <c r="E143" s="49"/>
      <c r="F143" s="124"/>
      <c r="G143" s="124"/>
      <c r="H143" s="124"/>
      <c r="I143" s="125"/>
      <c r="K143" s="25"/>
    </row>
    <row r="144" spans="1:11" s="48" customFormat="1" x14ac:dyDescent="0.25">
      <c r="A144" s="25"/>
      <c r="B144" s="49"/>
      <c r="C144" s="49"/>
      <c r="D144" s="49"/>
      <c r="E144" s="49"/>
      <c r="F144" s="124"/>
      <c r="G144" s="124"/>
      <c r="H144" s="124"/>
      <c r="I144" s="125"/>
      <c r="K144" s="25"/>
    </row>
    <row r="145" spans="1:11" s="48" customFormat="1" x14ac:dyDescent="0.25">
      <c r="A145" s="25"/>
      <c r="B145" s="49"/>
      <c r="C145" s="49"/>
      <c r="D145" s="49"/>
      <c r="E145" s="49"/>
      <c r="F145" s="124"/>
      <c r="G145" s="124"/>
      <c r="H145" s="124"/>
      <c r="I145" s="125"/>
      <c r="K145" s="25"/>
    </row>
    <row r="146" spans="1:11" s="48" customFormat="1" x14ac:dyDescent="0.25">
      <c r="A146" s="25"/>
      <c r="B146" s="49"/>
      <c r="C146" s="49"/>
      <c r="D146" s="49"/>
      <c r="E146" s="49"/>
      <c r="F146" s="124"/>
      <c r="G146" s="124"/>
      <c r="H146" s="124"/>
      <c r="I146" s="125"/>
      <c r="K146" s="25"/>
    </row>
    <row r="147" spans="1:11" s="48" customFormat="1" x14ac:dyDescent="0.25">
      <c r="A147" s="25"/>
      <c r="B147" s="49"/>
      <c r="C147" s="49"/>
      <c r="D147" s="49"/>
      <c r="E147" s="49"/>
      <c r="F147" s="124"/>
      <c r="G147" s="124"/>
      <c r="H147" s="124"/>
      <c r="I147" s="125"/>
      <c r="K147" s="25"/>
    </row>
    <row r="148" spans="1:11" s="48" customFormat="1" x14ac:dyDescent="0.25">
      <c r="A148" s="25"/>
      <c r="B148" s="49"/>
      <c r="C148" s="49"/>
      <c r="D148" s="49"/>
      <c r="E148" s="49"/>
      <c r="F148" s="124"/>
      <c r="G148" s="124"/>
      <c r="H148" s="124"/>
      <c r="I148" s="125"/>
      <c r="K148" s="25"/>
    </row>
    <row r="149" spans="1:11" s="48" customFormat="1" x14ac:dyDescent="0.25">
      <c r="A149" s="25"/>
      <c r="B149" s="49"/>
      <c r="C149" s="49"/>
      <c r="D149" s="49"/>
      <c r="E149" s="49"/>
      <c r="F149" s="124"/>
      <c r="G149" s="124"/>
      <c r="H149" s="124"/>
      <c r="I149" s="125"/>
      <c r="K149" s="25"/>
    </row>
    <row r="150" spans="1:11" s="48" customFormat="1" x14ac:dyDescent="0.25">
      <c r="A150" s="25"/>
      <c r="B150" s="49"/>
      <c r="C150" s="49"/>
      <c r="D150" s="49"/>
      <c r="E150" s="49"/>
      <c r="F150" s="124"/>
      <c r="G150" s="124"/>
      <c r="H150" s="124"/>
      <c r="I150" s="125"/>
      <c r="K150" s="25"/>
    </row>
    <row r="151" spans="1:11" s="48" customFormat="1" x14ac:dyDescent="0.25">
      <c r="A151" s="25"/>
      <c r="B151" s="49"/>
      <c r="C151" s="49"/>
      <c r="D151" s="49"/>
      <c r="E151" s="49"/>
      <c r="F151" s="124"/>
      <c r="G151" s="124"/>
      <c r="H151" s="124"/>
      <c r="I151" s="125"/>
      <c r="K151" s="25"/>
    </row>
    <row r="152" spans="1:11" s="48" customFormat="1" x14ac:dyDescent="0.25">
      <c r="A152" s="25"/>
      <c r="B152" s="49"/>
      <c r="C152" s="49"/>
      <c r="D152" s="49"/>
      <c r="E152" s="49"/>
      <c r="F152" s="124"/>
      <c r="G152" s="124"/>
      <c r="H152" s="124"/>
      <c r="I152" s="125"/>
      <c r="K152" s="25"/>
    </row>
    <row r="153" spans="1:11" s="48" customFormat="1" x14ac:dyDescent="0.25">
      <c r="A153" s="25"/>
      <c r="B153" s="49"/>
      <c r="C153" s="49"/>
      <c r="D153" s="49"/>
      <c r="E153" s="49"/>
      <c r="F153" s="124"/>
      <c r="G153" s="124"/>
      <c r="H153" s="124"/>
      <c r="I153" s="125"/>
      <c r="K153" s="25"/>
    </row>
    <row r="154" spans="1:11" s="48" customFormat="1" x14ac:dyDescent="0.25">
      <c r="A154" s="25"/>
      <c r="B154" s="49"/>
      <c r="C154" s="49"/>
      <c r="D154" s="49"/>
      <c r="E154" s="49"/>
      <c r="F154" s="124"/>
      <c r="G154" s="124"/>
      <c r="H154" s="124"/>
      <c r="I154" s="125"/>
      <c r="K154" s="25"/>
    </row>
    <row r="155" spans="1:11" s="48" customFormat="1" x14ac:dyDescent="0.25">
      <c r="A155" s="25"/>
      <c r="B155" s="49"/>
      <c r="C155" s="49"/>
      <c r="D155" s="49"/>
      <c r="E155" s="49"/>
      <c r="F155" s="124"/>
      <c r="G155" s="124"/>
      <c r="H155" s="124"/>
      <c r="I155" s="125"/>
      <c r="K155" s="25"/>
    </row>
    <row r="156" spans="1:11" s="48" customFormat="1" x14ac:dyDescent="0.25">
      <c r="A156" s="25"/>
      <c r="B156" s="49"/>
      <c r="C156" s="49"/>
      <c r="D156" s="49"/>
      <c r="E156" s="49"/>
      <c r="F156" s="124"/>
      <c r="G156" s="124"/>
      <c r="H156" s="124"/>
      <c r="I156" s="125"/>
      <c r="K156" s="25"/>
    </row>
    <row r="157" spans="1:11" s="48" customFormat="1" x14ac:dyDescent="0.25">
      <c r="A157" s="25"/>
      <c r="B157" s="49"/>
      <c r="C157" s="49"/>
      <c r="D157" s="49"/>
      <c r="E157" s="49"/>
      <c r="F157" s="124"/>
      <c r="G157" s="124"/>
      <c r="H157" s="124"/>
      <c r="I157" s="125"/>
      <c r="K157" s="25"/>
    </row>
    <row r="158" spans="1:11" s="48" customFormat="1" x14ac:dyDescent="0.25">
      <c r="A158" s="25"/>
      <c r="B158" s="49"/>
      <c r="C158" s="49"/>
      <c r="D158" s="49"/>
      <c r="E158" s="49"/>
      <c r="F158" s="124"/>
      <c r="G158" s="124"/>
      <c r="H158" s="124"/>
      <c r="I158" s="125"/>
      <c r="K158" s="25"/>
    </row>
    <row r="159" spans="1:11" s="48" customFormat="1" x14ac:dyDescent="0.25">
      <c r="A159" s="25"/>
      <c r="B159" s="49"/>
      <c r="C159" s="49"/>
      <c r="D159" s="49"/>
      <c r="E159" s="49"/>
      <c r="F159" s="124"/>
      <c r="G159" s="124"/>
      <c r="H159" s="124"/>
      <c r="I159" s="125"/>
      <c r="K159" s="25"/>
    </row>
    <row r="160" spans="1:11" s="48" customFormat="1" x14ac:dyDescent="0.25">
      <c r="A160" s="25"/>
      <c r="B160" s="49"/>
      <c r="C160" s="49"/>
      <c r="D160" s="49"/>
      <c r="E160" s="49"/>
      <c r="F160" s="124"/>
      <c r="G160" s="124"/>
      <c r="H160" s="124"/>
      <c r="I160" s="125"/>
      <c r="K160" s="25"/>
    </row>
    <row r="161" spans="1:11" s="48" customFormat="1" x14ac:dyDescent="0.25">
      <c r="A161" s="25"/>
      <c r="B161" s="49"/>
      <c r="C161" s="49"/>
      <c r="D161" s="49"/>
      <c r="E161" s="49"/>
      <c r="F161" s="124"/>
      <c r="G161" s="124"/>
      <c r="H161" s="124"/>
      <c r="I161" s="125"/>
      <c r="K161" s="25"/>
    </row>
    <row r="162" spans="1:11" s="48" customFormat="1" x14ac:dyDescent="0.25">
      <c r="A162" s="25"/>
      <c r="B162" s="49"/>
      <c r="C162" s="49"/>
      <c r="D162" s="49"/>
      <c r="E162" s="49"/>
      <c r="F162" s="124"/>
      <c r="G162" s="124"/>
      <c r="H162" s="124"/>
      <c r="I162" s="125"/>
      <c r="K162" s="25"/>
    </row>
    <row r="163" spans="1:11" s="48" customFormat="1" x14ac:dyDescent="0.25">
      <c r="A163" s="25"/>
      <c r="B163" s="49"/>
      <c r="C163" s="49"/>
      <c r="D163" s="49"/>
      <c r="E163" s="49"/>
      <c r="F163" s="124"/>
      <c r="G163" s="124"/>
      <c r="H163" s="124"/>
      <c r="I163" s="125"/>
      <c r="K163" s="25"/>
    </row>
    <row r="164" spans="1:11" s="48" customFormat="1" x14ac:dyDescent="0.25">
      <c r="A164" s="25"/>
      <c r="B164" s="49"/>
      <c r="C164" s="49"/>
      <c r="D164" s="49"/>
      <c r="E164" s="49"/>
      <c r="F164" s="124"/>
      <c r="G164" s="124"/>
      <c r="H164" s="124"/>
      <c r="I164" s="125"/>
      <c r="K164" s="25"/>
    </row>
    <row r="165" spans="1:11" s="48" customFormat="1" x14ac:dyDescent="0.25">
      <c r="A165" s="25"/>
      <c r="B165" s="49"/>
      <c r="C165" s="49"/>
      <c r="D165" s="49"/>
      <c r="E165" s="49"/>
      <c r="F165" s="124"/>
      <c r="G165" s="124"/>
      <c r="H165" s="124"/>
      <c r="I165" s="125"/>
      <c r="K165" s="25"/>
    </row>
    <row r="166" spans="1:11" s="48" customFormat="1" x14ac:dyDescent="0.25">
      <c r="A166" s="25"/>
      <c r="B166" s="49"/>
      <c r="C166" s="49"/>
      <c r="D166" s="49"/>
      <c r="E166" s="49"/>
      <c r="F166" s="124"/>
      <c r="G166" s="124"/>
      <c r="H166" s="124"/>
      <c r="I166" s="125"/>
      <c r="K166" s="25"/>
    </row>
    <row r="167" spans="1:11" s="48" customFormat="1" x14ac:dyDescent="0.25">
      <c r="A167" s="25"/>
      <c r="B167" s="49"/>
      <c r="C167" s="49"/>
      <c r="D167" s="49"/>
      <c r="E167" s="49"/>
      <c r="F167" s="124"/>
      <c r="G167" s="124"/>
      <c r="H167" s="124"/>
      <c r="I167" s="125"/>
      <c r="K167" s="25"/>
    </row>
    <row r="168" spans="1:11" s="48" customFormat="1" x14ac:dyDescent="0.25">
      <c r="A168" s="25"/>
      <c r="B168" s="49"/>
      <c r="C168" s="49"/>
      <c r="D168" s="49"/>
      <c r="E168" s="49"/>
      <c r="F168" s="124"/>
      <c r="G168" s="124"/>
      <c r="H168" s="124"/>
      <c r="I168" s="125"/>
      <c r="K168" s="25"/>
    </row>
    <row r="169" spans="1:11" s="48" customFormat="1" x14ac:dyDescent="0.25">
      <c r="A169" s="25"/>
      <c r="B169" s="49"/>
      <c r="C169" s="49"/>
      <c r="D169" s="49"/>
      <c r="E169" s="49"/>
      <c r="F169" s="124"/>
      <c r="G169" s="124"/>
      <c r="H169" s="124"/>
      <c r="I169" s="125"/>
      <c r="K169" s="25"/>
    </row>
    <row r="170" spans="1:11" s="48" customFormat="1" x14ac:dyDescent="0.25">
      <c r="A170" s="25"/>
      <c r="B170" s="49"/>
      <c r="C170" s="49"/>
      <c r="D170" s="49"/>
      <c r="E170" s="49"/>
      <c r="F170" s="124"/>
      <c r="G170" s="124"/>
      <c r="H170" s="124"/>
      <c r="I170" s="125"/>
      <c r="K170" s="25"/>
    </row>
    <row r="171" spans="1:11" s="48" customFormat="1" x14ac:dyDescent="0.25">
      <c r="A171" s="25"/>
      <c r="B171" s="49"/>
      <c r="C171" s="49"/>
      <c r="D171" s="49"/>
      <c r="E171" s="49"/>
      <c r="F171" s="124"/>
      <c r="G171" s="124"/>
      <c r="H171" s="124"/>
      <c r="I171" s="125"/>
      <c r="K171" s="25"/>
    </row>
    <row r="172" spans="1:11" s="48" customFormat="1" x14ac:dyDescent="0.25">
      <c r="A172" s="25"/>
      <c r="B172" s="49"/>
      <c r="C172" s="49"/>
      <c r="D172" s="49"/>
      <c r="E172" s="49"/>
      <c r="F172" s="124"/>
      <c r="G172" s="124"/>
      <c r="H172" s="124"/>
      <c r="I172" s="125"/>
      <c r="K172" s="25"/>
    </row>
    <row r="173" spans="1:11" s="48" customFormat="1" x14ac:dyDescent="0.25">
      <c r="A173" s="25"/>
      <c r="B173" s="49"/>
      <c r="C173" s="49"/>
      <c r="D173" s="49"/>
      <c r="E173" s="49"/>
      <c r="F173" s="124"/>
      <c r="G173" s="124"/>
      <c r="H173" s="124"/>
      <c r="I173" s="125"/>
      <c r="K173" s="25"/>
    </row>
    <row r="174" spans="1:11" s="48" customFormat="1" x14ac:dyDescent="0.25">
      <c r="A174" s="25"/>
      <c r="B174" s="49"/>
      <c r="C174" s="49"/>
      <c r="D174" s="49"/>
      <c r="E174" s="49"/>
      <c r="F174" s="124"/>
      <c r="G174" s="124"/>
      <c r="H174" s="124"/>
      <c r="I174" s="125"/>
      <c r="K174" s="25"/>
    </row>
    <row r="175" spans="1:11" s="48" customFormat="1" x14ac:dyDescent="0.25">
      <c r="A175" s="25"/>
      <c r="B175" s="49"/>
      <c r="C175" s="49"/>
      <c r="D175" s="49"/>
      <c r="E175" s="49"/>
      <c r="F175" s="124"/>
      <c r="G175" s="124"/>
      <c r="H175" s="124"/>
      <c r="I175" s="125"/>
      <c r="K175" s="25"/>
    </row>
    <row r="176" spans="1:11" s="48" customFormat="1" x14ac:dyDescent="0.25">
      <c r="A176" s="25"/>
      <c r="B176" s="49"/>
      <c r="C176" s="49"/>
      <c r="D176" s="49"/>
      <c r="E176" s="49"/>
      <c r="F176" s="124"/>
      <c r="G176" s="124"/>
      <c r="H176" s="124"/>
      <c r="I176" s="125"/>
      <c r="K176" s="25"/>
    </row>
    <row r="177" spans="1:11" s="48" customFormat="1" x14ac:dyDescent="0.25">
      <c r="A177" s="25"/>
      <c r="B177" s="49"/>
      <c r="C177" s="49"/>
      <c r="D177" s="49"/>
      <c r="E177" s="49"/>
      <c r="F177" s="124"/>
      <c r="G177" s="124"/>
      <c r="H177" s="124"/>
      <c r="I177" s="125"/>
      <c r="K177" s="25"/>
    </row>
    <row r="178" spans="1:11" s="48" customFormat="1" x14ac:dyDescent="0.25">
      <c r="A178" s="25"/>
      <c r="B178" s="49"/>
      <c r="C178" s="49"/>
      <c r="D178" s="49"/>
      <c r="E178" s="49"/>
      <c r="F178" s="124"/>
      <c r="G178" s="124"/>
      <c r="H178" s="124"/>
      <c r="I178" s="125"/>
      <c r="K178" s="25"/>
    </row>
    <row r="179" spans="1:11" s="48" customFormat="1" x14ac:dyDescent="0.25">
      <c r="A179" s="25"/>
      <c r="B179" s="49"/>
      <c r="C179" s="49"/>
      <c r="D179" s="49"/>
      <c r="E179" s="49"/>
      <c r="F179" s="124"/>
      <c r="G179" s="124"/>
      <c r="H179" s="124"/>
      <c r="I179" s="125"/>
      <c r="K179" s="25"/>
    </row>
    <row r="180" spans="1:11" s="48" customFormat="1" x14ac:dyDescent="0.25">
      <c r="A180" s="25"/>
      <c r="B180" s="49"/>
      <c r="C180" s="49"/>
      <c r="D180" s="49"/>
      <c r="E180" s="49"/>
      <c r="F180" s="124"/>
      <c r="G180" s="124"/>
      <c r="H180" s="124"/>
      <c r="I180" s="125"/>
      <c r="K180" s="25"/>
    </row>
    <row r="181" spans="1:11" s="48" customFormat="1" x14ac:dyDescent="0.25">
      <c r="A181" s="25"/>
      <c r="B181" s="49"/>
      <c r="C181" s="49"/>
      <c r="D181" s="49"/>
      <c r="E181" s="49"/>
      <c r="F181" s="124"/>
      <c r="G181" s="124"/>
      <c r="H181" s="124"/>
      <c r="I181" s="125"/>
      <c r="K181" s="25"/>
    </row>
    <row r="182" spans="1:11" s="48" customFormat="1" x14ac:dyDescent="0.25">
      <c r="A182" s="25"/>
      <c r="B182" s="49"/>
      <c r="C182" s="49"/>
      <c r="D182" s="49"/>
      <c r="E182" s="49"/>
      <c r="F182" s="124"/>
      <c r="G182" s="124"/>
      <c r="H182" s="124"/>
      <c r="I182" s="125"/>
      <c r="K182" s="25"/>
    </row>
    <row r="183" spans="1:11" s="48" customFormat="1" x14ac:dyDescent="0.25">
      <c r="A183" s="25"/>
      <c r="B183" s="49"/>
      <c r="C183" s="49"/>
      <c r="D183" s="49"/>
      <c r="E183" s="49"/>
      <c r="F183" s="124"/>
      <c r="G183" s="124"/>
      <c r="H183" s="124"/>
      <c r="I183" s="125"/>
      <c r="K183" s="25"/>
    </row>
    <row r="184" spans="1:11" s="48" customFormat="1" x14ac:dyDescent="0.25">
      <c r="A184" s="25"/>
      <c r="B184" s="49"/>
      <c r="C184" s="49"/>
      <c r="D184" s="49"/>
      <c r="E184" s="49"/>
      <c r="F184" s="124"/>
      <c r="G184" s="124"/>
      <c r="H184" s="124"/>
      <c r="I184" s="125"/>
      <c r="K184" s="25"/>
    </row>
    <row r="185" spans="1:11" s="48" customFormat="1" x14ac:dyDescent="0.25">
      <c r="A185" s="25"/>
      <c r="B185" s="49"/>
      <c r="C185" s="49"/>
      <c r="D185" s="49"/>
      <c r="E185" s="49"/>
      <c r="F185" s="124"/>
      <c r="G185" s="124"/>
      <c r="H185" s="124"/>
      <c r="I185" s="125"/>
      <c r="K185" s="25"/>
    </row>
    <row r="186" spans="1:11" s="48" customFormat="1" x14ac:dyDescent="0.25">
      <c r="A186" s="25"/>
      <c r="B186" s="49"/>
      <c r="C186" s="49"/>
      <c r="D186" s="49"/>
      <c r="E186" s="49"/>
      <c r="F186" s="124"/>
      <c r="G186" s="124"/>
      <c r="H186" s="124"/>
      <c r="I186" s="125"/>
      <c r="K186" s="25"/>
    </row>
    <row r="187" spans="1:11" s="48" customFormat="1" x14ac:dyDescent="0.25">
      <c r="A187" s="25"/>
      <c r="B187" s="49"/>
      <c r="C187" s="49"/>
      <c r="D187" s="49"/>
      <c r="E187" s="49"/>
      <c r="F187" s="124"/>
      <c r="G187" s="124"/>
      <c r="H187" s="124"/>
      <c r="I187" s="125"/>
      <c r="K187" s="25"/>
    </row>
    <row r="188" spans="1:11" s="48" customFormat="1" x14ac:dyDescent="0.25">
      <c r="A188" s="25"/>
      <c r="B188" s="49"/>
      <c r="C188" s="49"/>
      <c r="D188" s="49"/>
      <c r="E188" s="49"/>
      <c r="F188" s="124"/>
      <c r="G188" s="124"/>
      <c r="H188" s="124"/>
      <c r="I188" s="125"/>
      <c r="K188" s="25"/>
    </row>
    <row r="189" spans="1:11" s="48" customFormat="1" x14ac:dyDescent="0.25">
      <c r="A189" s="25"/>
      <c r="B189" s="49"/>
      <c r="C189" s="49"/>
      <c r="D189" s="49"/>
      <c r="E189" s="49"/>
      <c r="F189" s="124"/>
      <c r="G189" s="124"/>
      <c r="H189" s="124"/>
      <c r="I189" s="125"/>
      <c r="K189" s="25"/>
    </row>
    <row r="190" spans="1:11" s="48" customFormat="1" x14ac:dyDescent="0.25">
      <c r="A190" s="25"/>
      <c r="B190" s="49"/>
      <c r="C190" s="49"/>
      <c r="D190" s="49"/>
      <c r="E190" s="49"/>
      <c r="F190" s="124"/>
      <c r="G190" s="124"/>
      <c r="H190" s="124"/>
      <c r="I190" s="125"/>
      <c r="K190" s="25"/>
    </row>
    <row r="191" spans="1:11" s="48" customFormat="1" x14ac:dyDescent="0.25">
      <c r="A191" s="25"/>
      <c r="B191" s="49"/>
      <c r="C191" s="49"/>
      <c r="D191" s="49"/>
      <c r="E191" s="49"/>
      <c r="F191" s="124"/>
      <c r="G191" s="124"/>
      <c r="H191" s="124"/>
      <c r="I191" s="125"/>
      <c r="K191" s="25"/>
    </row>
    <row r="192" spans="1:11" s="48" customFormat="1" x14ac:dyDescent="0.25">
      <c r="A192" s="25"/>
      <c r="B192" s="49"/>
      <c r="C192" s="49"/>
      <c r="D192" s="49"/>
      <c r="E192" s="49"/>
      <c r="F192" s="124"/>
      <c r="G192" s="124"/>
      <c r="H192" s="124"/>
      <c r="I192" s="125"/>
      <c r="K192" s="25"/>
    </row>
    <row r="193" spans="1:11" s="48" customFormat="1" x14ac:dyDescent="0.25">
      <c r="A193" s="25"/>
      <c r="B193" s="49"/>
      <c r="C193" s="49"/>
      <c r="D193" s="49"/>
      <c r="E193" s="49"/>
      <c r="F193" s="124"/>
      <c r="G193" s="124"/>
      <c r="H193" s="124"/>
      <c r="I193" s="125"/>
      <c r="K193" s="25"/>
    </row>
    <row r="194" spans="1:11" s="48" customFormat="1" x14ac:dyDescent="0.25">
      <c r="A194" s="25"/>
      <c r="B194" s="49"/>
      <c r="C194" s="49"/>
      <c r="D194" s="49"/>
      <c r="E194" s="49"/>
      <c r="F194" s="124"/>
      <c r="G194" s="124"/>
      <c r="H194" s="124"/>
      <c r="I194" s="125"/>
      <c r="K194" s="25"/>
    </row>
    <row r="195" spans="1:11" s="48" customFormat="1" x14ac:dyDescent="0.25">
      <c r="A195" s="25"/>
      <c r="B195" s="49"/>
      <c r="C195" s="49"/>
      <c r="D195" s="49"/>
      <c r="E195" s="49"/>
      <c r="F195" s="124"/>
      <c r="G195" s="124"/>
      <c r="H195" s="124"/>
      <c r="I195" s="125"/>
      <c r="K195" s="25"/>
    </row>
    <row r="196" spans="1:11" s="48" customFormat="1" x14ac:dyDescent="0.25">
      <c r="A196" s="25"/>
      <c r="B196" s="49"/>
      <c r="C196" s="49"/>
      <c r="D196" s="49"/>
      <c r="E196" s="49"/>
      <c r="F196" s="124"/>
      <c r="G196" s="124"/>
      <c r="H196" s="124"/>
      <c r="I196" s="125"/>
      <c r="K196" s="25"/>
    </row>
    <row r="197" spans="1:11" s="48" customFormat="1" x14ac:dyDescent="0.25">
      <c r="A197" s="25"/>
      <c r="B197" s="49"/>
      <c r="C197" s="49"/>
      <c r="D197" s="49"/>
      <c r="E197" s="49"/>
      <c r="F197" s="124"/>
      <c r="G197" s="124"/>
      <c r="H197" s="124"/>
      <c r="I197" s="125"/>
      <c r="K197" s="25"/>
    </row>
    <row r="198" spans="1:11" s="48" customFormat="1" x14ac:dyDescent="0.25">
      <c r="A198" s="25"/>
      <c r="B198" s="49"/>
      <c r="C198" s="49"/>
      <c r="D198" s="49"/>
      <c r="E198" s="49"/>
      <c r="F198" s="124"/>
      <c r="G198" s="124"/>
      <c r="H198" s="124"/>
      <c r="I198" s="125"/>
      <c r="K198" s="25"/>
    </row>
    <row r="199" spans="1:11" s="48" customFormat="1" x14ac:dyDescent="0.25">
      <c r="A199" s="25"/>
      <c r="B199" s="49"/>
      <c r="C199" s="49"/>
      <c r="D199" s="49"/>
      <c r="E199" s="49"/>
      <c r="F199" s="124"/>
      <c r="G199" s="124"/>
      <c r="H199" s="124"/>
      <c r="I199" s="125"/>
      <c r="K199" s="25"/>
    </row>
    <row r="200" spans="1:11" s="48" customFormat="1" x14ac:dyDescent="0.25">
      <c r="A200" s="25"/>
      <c r="B200" s="49"/>
      <c r="C200" s="49"/>
      <c r="D200" s="49"/>
      <c r="E200" s="49"/>
      <c r="F200" s="124"/>
      <c r="G200" s="124"/>
      <c r="H200" s="124"/>
      <c r="I200" s="125"/>
      <c r="K200" s="25"/>
    </row>
    <row r="201" spans="1:11" s="48" customFormat="1" x14ac:dyDescent="0.25">
      <c r="A201" s="25"/>
      <c r="B201" s="49"/>
      <c r="C201" s="49"/>
      <c r="D201" s="49"/>
      <c r="E201" s="49"/>
      <c r="F201" s="124"/>
      <c r="G201" s="124"/>
      <c r="H201" s="124"/>
      <c r="I201" s="125"/>
      <c r="K201" s="25"/>
    </row>
    <row r="202" spans="1:11" s="48" customFormat="1" x14ac:dyDescent="0.25">
      <c r="A202" s="25"/>
      <c r="B202" s="49"/>
      <c r="C202" s="49"/>
      <c r="D202" s="49"/>
      <c r="E202" s="49"/>
      <c r="F202" s="124"/>
      <c r="G202" s="124"/>
      <c r="H202" s="124"/>
      <c r="I202" s="125"/>
      <c r="K202" s="25"/>
    </row>
    <row r="203" spans="1:11" s="48" customFormat="1" x14ac:dyDescent="0.25">
      <c r="A203" s="25"/>
      <c r="B203" s="49"/>
      <c r="C203" s="49"/>
      <c r="D203" s="49"/>
      <c r="E203" s="49"/>
      <c r="F203" s="49"/>
      <c r="G203" s="49"/>
      <c r="H203" s="49"/>
      <c r="I203" s="125"/>
      <c r="K203" s="25"/>
    </row>
    <row r="204" spans="1:11" s="48" customFormat="1" x14ac:dyDescent="0.25">
      <c r="A204" s="25"/>
      <c r="B204" s="49"/>
      <c r="C204" s="49"/>
      <c r="D204" s="49"/>
      <c r="E204" s="49"/>
      <c r="F204" s="49"/>
      <c r="G204" s="49"/>
      <c r="H204" s="49"/>
      <c r="I204" s="125"/>
      <c r="K204" s="25"/>
    </row>
  </sheetData>
  <autoFilter ref="A6:K127"/>
  <mergeCells count="58">
    <mergeCell ref="B117:B119"/>
    <mergeCell ref="A117:A125"/>
    <mergeCell ref="B120:B125"/>
    <mergeCell ref="B72:B76"/>
    <mergeCell ref="B77:B82"/>
    <mergeCell ref="B83:B97"/>
    <mergeCell ref="B98:B103"/>
    <mergeCell ref="B104:B110"/>
    <mergeCell ref="B111:B116"/>
    <mergeCell ref="A2:K2"/>
    <mergeCell ref="A3:K3"/>
    <mergeCell ref="A4:K4"/>
    <mergeCell ref="B7:B11"/>
    <mergeCell ref="A77:A116"/>
    <mergeCell ref="A28:A76"/>
    <mergeCell ref="A7:A27"/>
    <mergeCell ref="B12:B17"/>
    <mergeCell ref="B18:B21"/>
    <mergeCell ref="B22:B27"/>
    <mergeCell ref="B28:B30"/>
    <mergeCell ref="B31:B40"/>
    <mergeCell ref="B41:B49"/>
    <mergeCell ref="B50:B61"/>
    <mergeCell ref="B62:B71"/>
    <mergeCell ref="C7:C11"/>
    <mergeCell ref="C12:C17"/>
    <mergeCell ref="D7:D11"/>
    <mergeCell ref="D12:D17"/>
    <mergeCell ref="C18:C21"/>
    <mergeCell ref="D18:D21"/>
    <mergeCell ref="C22:C27"/>
    <mergeCell ref="D22:D27"/>
    <mergeCell ref="C28:C30"/>
    <mergeCell ref="D28:D30"/>
    <mergeCell ref="C31:C40"/>
    <mergeCell ref="D31:D40"/>
    <mergeCell ref="C41:C49"/>
    <mergeCell ref="D41:D49"/>
    <mergeCell ref="C50:C61"/>
    <mergeCell ref="D50:D61"/>
    <mergeCell ref="C62:C71"/>
    <mergeCell ref="D62:D71"/>
    <mergeCell ref="C72:C76"/>
    <mergeCell ref="D72:D76"/>
    <mergeCell ref="C77:C82"/>
    <mergeCell ref="D77:D82"/>
    <mergeCell ref="C83:C97"/>
    <mergeCell ref="D83:D97"/>
    <mergeCell ref="C117:C119"/>
    <mergeCell ref="D117:D119"/>
    <mergeCell ref="C120:C125"/>
    <mergeCell ref="D120:D125"/>
    <mergeCell ref="C98:C103"/>
    <mergeCell ref="D98:D103"/>
    <mergeCell ref="C104:C110"/>
    <mergeCell ref="D104:D110"/>
    <mergeCell ref="C111:C116"/>
    <mergeCell ref="D111:D116"/>
  </mergeCells>
  <conditionalFormatting sqref="F118:G125 F97:G116 F71:G76 F61:G61 F17:G21">
    <cfRule type="containsText" dxfId="263" priority="329" operator="containsText" text="MUY ALTO">
      <formula>NOT(ISERROR(SEARCH("MUY ALTO",F17)))</formula>
    </cfRule>
    <cfRule type="containsText" dxfId="262" priority="330" operator="containsText" text="ALTO">
      <formula>NOT(ISERROR(SEARCH("ALTO",F17)))</formula>
    </cfRule>
    <cfRule type="containsText" dxfId="261" priority="331" operator="containsText" text="MEDIO">
      <formula>NOT(ISERROR(SEARCH("MEDIO",F17)))</formula>
    </cfRule>
    <cfRule type="containsText" dxfId="260" priority="332" operator="containsText" text="BAJO">
      <formula>NOT(ISERROR(SEARCH("BAJO",F17)))</formula>
    </cfRule>
  </conditionalFormatting>
  <conditionalFormatting sqref="F7">
    <cfRule type="containsText" dxfId="259" priority="381" operator="containsText" text="MUY ALTO">
      <formula>NOT(ISERROR(SEARCH("MUY ALTO",F7)))</formula>
    </cfRule>
    <cfRule type="containsText" dxfId="258" priority="382" operator="containsText" text="ALTO">
      <formula>NOT(ISERROR(SEARCH("ALTO",F7)))</formula>
    </cfRule>
    <cfRule type="containsText" dxfId="257" priority="383" operator="containsText" text="MEDIO">
      <formula>NOT(ISERROR(SEARCH("MEDIO",F7)))</formula>
    </cfRule>
    <cfRule type="containsText" dxfId="256" priority="384" operator="containsText" text="BAJO">
      <formula>NOT(ISERROR(SEARCH("BAJO",F7)))</formula>
    </cfRule>
  </conditionalFormatting>
  <conditionalFormatting sqref="G7">
    <cfRule type="containsText" dxfId="255" priority="377" operator="containsText" text="MUY ALTO">
      <formula>NOT(ISERROR(SEARCH("MUY ALTO",G7)))</formula>
    </cfRule>
    <cfRule type="containsText" dxfId="254" priority="378" operator="containsText" text="ALTO">
      <formula>NOT(ISERROR(SEARCH("ALTO",G7)))</formula>
    </cfRule>
    <cfRule type="containsText" dxfId="253" priority="379" operator="containsText" text="MEDIO">
      <formula>NOT(ISERROR(SEARCH("MEDIO",G7)))</formula>
    </cfRule>
    <cfRule type="containsText" dxfId="252" priority="380" operator="containsText" text="BAJO">
      <formula>NOT(ISERROR(SEARCH("BAJO",G7)))</formula>
    </cfRule>
  </conditionalFormatting>
  <conditionalFormatting sqref="F8:G10 F12:G16 F22:G26 F28:G29 F31:G39 F41:G48 F50:G60 F62:G70 F77:G81 F83:G96 F117:G117">
    <cfRule type="containsText" dxfId="251" priority="133" operator="containsText" text="MUY ALTO">
      <formula>NOT(ISERROR(SEARCH("MUY ALTO",F8)))</formula>
    </cfRule>
    <cfRule type="containsText" dxfId="250" priority="134" operator="containsText" text="ALTO">
      <formula>NOT(ISERROR(SEARCH("ALTO",F8)))</formula>
    </cfRule>
    <cfRule type="containsText" dxfId="249" priority="135" operator="containsText" text="MEDIO">
      <formula>NOT(ISERROR(SEARCH("MEDIO",F8)))</formula>
    </cfRule>
    <cfRule type="containsText" dxfId="248" priority="136" operator="containsText" text="BAJO">
      <formula>NOT(ISERROR(SEARCH("BAJO",F8)))</formula>
    </cfRule>
  </conditionalFormatting>
  <conditionalFormatting sqref="F11">
    <cfRule type="containsText" dxfId="247" priority="129" operator="containsText" text="MUY ALTO">
      <formula>NOT(ISERROR(SEARCH("MUY ALTO",F11)))</formula>
    </cfRule>
    <cfRule type="containsText" dxfId="246" priority="130" operator="containsText" text="ALTO">
      <formula>NOT(ISERROR(SEARCH("ALTO",F11)))</formula>
    </cfRule>
    <cfRule type="containsText" dxfId="245" priority="131" operator="containsText" text="MEDIO">
      <formula>NOT(ISERROR(SEARCH("MEDIO",F11)))</formula>
    </cfRule>
    <cfRule type="containsText" dxfId="244" priority="132" operator="containsText" text="BAJO">
      <formula>NOT(ISERROR(SEARCH("BAJO",F11)))</formula>
    </cfRule>
  </conditionalFormatting>
  <conditionalFormatting sqref="C31:D31">
    <cfRule type="containsText" dxfId="243" priority="45" operator="containsText" text="MUY ALTO">
      <formula>NOT(ISERROR(SEARCH("MUY ALTO",C31)))</formula>
    </cfRule>
    <cfRule type="containsText" dxfId="242" priority="46" operator="containsText" text="ALTO">
      <formula>NOT(ISERROR(SEARCH("ALTO",C31)))</formula>
    </cfRule>
    <cfRule type="containsText" dxfId="241" priority="47" operator="containsText" text="MEDIO">
      <formula>NOT(ISERROR(SEARCH("MEDIO",C31)))</formula>
    </cfRule>
    <cfRule type="containsText" dxfId="240" priority="48" operator="containsText" text="BAJO">
      <formula>NOT(ISERROR(SEARCH("BAJO",C31)))</formula>
    </cfRule>
  </conditionalFormatting>
  <conditionalFormatting sqref="G11">
    <cfRule type="containsText" dxfId="239" priority="121" operator="containsText" text="MUY ALTO">
      <formula>NOT(ISERROR(SEARCH("MUY ALTO",G11)))</formula>
    </cfRule>
    <cfRule type="containsText" dxfId="238" priority="122" operator="containsText" text="ALTO">
      <formula>NOT(ISERROR(SEARCH("ALTO",G11)))</formula>
    </cfRule>
    <cfRule type="containsText" dxfId="237" priority="123" operator="containsText" text="MEDIO">
      <formula>NOT(ISERROR(SEARCH("MEDIO",G11)))</formula>
    </cfRule>
    <cfRule type="containsText" dxfId="236" priority="124" operator="containsText" text="BAJO">
      <formula>NOT(ISERROR(SEARCH("BAJO",G11)))</formula>
    </cfRule>
  </conditionalFormatting>
  <conditionalFormatting sqref="F27:G27">
    <cfRule type="containsText" dxfId="235" priority="113" operator="containsText" text="MUY ALTO">
      <formula>NOT(ISERROR(SEARCH("MUY ALTO",F27)))</formula>
    </cfRule>
    <cfRule type="containsText" dxfId="234" priority="114" operator="containsText" text="ALTO">
      <formula>NOT(ISERROR(SEARCH("ALTO",F27)))</formula>
    </cfRule>
    <cfRule type="containsText" dxfId="233" priority="115" operator="containsText" text="MEDIO">
      <formula>NOT(ISERROR(SEARCH("MEDIO",F27)))</formula>
    </cfRule>
    <cfRule type="containsText" dxfId="232" priority="116" operator="containsText" text="BAJO">
      <formula>NOT(ISERROR(SEARCH("BAJO",F27)))</formula>
    </cfRule>
  </conditionalFormatting>
  <conditionalFormatting sqref="F30:G30">
    <cfRule type="containsText" dxfId="231" priority="109" operator="containsText" text="MUY ALTO">
      <formula>NOT(ISERROR(SEARCH("MUY ALTO",F30)))</formula>
    </cfRule>
    <cfRule type="containsText" dxfId="230" priority="110" operator="containsText" text="ALTO">
      <formula>NOT(ISERROR(SEARCH("ALTO",F30)))</formula>
    </cfRule>
    <cfRule type="containsText" dxfId="229" priority="111" operator="containsText" text="MEDIO">
      <formula>NOT(ISERROR(SEARCH("MEDIO",F30)))</formula>
    </cfRule>
    <cfRule type="containsText" dxfId="228" priority="112" operator="containsText" text="BAJO">
      <formula>NOT(ISERROR(SEARCH("BAJO",F30)))</formula>
    </cfRule>
  </conditionalFormatting>
  <conditionalFormatting sqref="F40:G40">
    <cfRule type="containsText" dxfId="227" priority="105" operator="containsText" text="MUY ALTO">
      <formula>NOT(ISERROR(SEARCH("MUY ALTO",F40)))</formula>
    </cfRule>
    <cfRule type="containsText" dxfId="226" priority="106" operator="containsText" text="ALTO">
      <formula>NOT(ISERROR(SEARCH("ALTO",F40)))</formula>
    </cfRule>
    <cfRule type="containsText" dxfId="225" priority="107" operator="containsText" text="MEDIO">
      <formula>NOT(ISERROR(SEARCH("MEDIO",F40)))</formula>
    </cfRule>
    <cfRule type="containsText" dxfId="224" priority="108" operator="containsText" text="BAJO">
      <formula>NOT(ISERROR(SEARCH("BAJO",F40)))</formula>
    </cfRule>
  </conditionalFormatting>
  <conditionalFormatting sqref="F49:G49">
    <cfRule type="containsText" dxfId="223" priority="101" operator="containsText" text="MUY ALTO">
      <formula>NOT(ISERROR(SEARCH("MUY ALTO",F49)))</formula>
    </cfRule>
    <cfRule type="containsText" dxfId="222" priority="102" operator="containsText" text="ALTO">
      <formula>NOT(ISERROR(SEARCH("ALTO",F49)))</formula>
    </cfRule>
    <cfRule type="containsText" dxfId="221" priority="103" operator="containsText" text="MEDIO">
      <formula>NOT(ISERROR(SEARCH("MEDIO",F49)))</formula>
    </cfRule>
    <cfRule type="containsText" dxfId="220" priority="104" operator="containsText" text="BAJO">
      <formula>NOT(ISERROR(SEARCH("BAJO",F49)))</formula>
    </cfRule>
  </conditionalFormatting>
  <conditionalFormatting sqref="F82:G82">
    <cfRule type="containsText" dxfId="219" priority="89" operator="containsText" text="MUY ALTO">
      <formula>NOT(ISERROR(SEARCH("MUY ALTO",F82)))</formula>
    </cfRule>
    <cfRule type="containsText" dxfId="218" priority="90" operator="containsText" text="ALTO">
      <formula>NOT(ISERROR(SEARCH("ALTO",F82)))</formula>
    </cfRule>
    <cfRule type="containsText" dxfId="217" priority="91" operator="containsText" text="MEDIO">
      <formula>NOT(ISERROR(SEARCH("MEDIO",F82)))</formula>
    </cfRule>
    <cfRule type="containsText" dxfId="216" priority="92" operator="containsText" text="BAJO">
      <formula>NOT(ISERROR(SEARCH("BAJO",F82)))</formula>
    </cfRule>
  </conditionalFormatting>
  <conditionalFormatting sqref="C7">
    <cfRule type="containsText" dxfId="215" priority="77" operator="containsText" text="MUY ALTO">
      <formula>NOT(ISERROR(SEARCH("MUY ALTO",C7)))</formula>
    </cfRule>
    <cfRule type="containsText" dxfId="214" priority="78" operator="containsText" text="ALTO">
      <formula>NOT(ISERROR(SEARCH("ALTO",C7)))</formula>
    </cfRule>
    <cfRule type="containsText" dxfId="213" priority="79" operator="containsText" text="MEDIO">
      <formula>NOT(ISERROR(SEARCH("MEDIO",C7)))</formula>
    </cfRule>
    <cfRule type="containsText" dxfId="212" priority="80" operator="containsText" text="BAJO">
      <formula>NOT(ISERROR(SEARCH("BAJO",C7)))</formula>
    </cfRule>
  </conditionalFormatting>
  <conditionalFormatting sqref="C12:D12">
    <cfRule type="containsText" dxfId="211" priority="73" operator="containsText" text="MUY ALTO">
      <formula>NOT(ISERROR(SEARCH("MUY ALTO",C12)))</formula>
    </cfRule>
    <cfRule type="containsText" dxfId="210" priority="74" operator="containsText" text="ALTO">
      <formula>NOT(ISERROR(SEARCH("ALTO",C12)))</formula>
    </cfRule>
    <cfRule type="containsText" dxfId="209" priority="75" operator="containsText" text="MEDIO">
      <formula>NOT(ISERROR(SEARCH("MEDIO",C12)))</formula>
    </cfRule>
    <cfRule type="containsText" dxfId="208" priority="76" operator="containsText" text="BAJO">
      <formula>NOT(ISERROR(SEARCH("BAJO",C12)))</formula>
    </cfRule>
  </conditionalFormatting>
  <conditionalFormatting sqref="D7">
    <cfRule type="containsText" dxfId="207" priority="69" operator="containsText" text="MUY ALTO">
      <formula>NOT(ISERROR(SEARCH("MUY ALTO",D7)))</formula>
    </cfRule>
    <cfRule type="containsText" dxfId="206" priority="70" operator="containsText" text="ALTO">
      <formula>NOT(ISERROR(SEARCH("ALTO",D7)))</formula>
    </cfRule>
    <cfRule type="containsText" dxfId="205" priority="71" operator="containsText" text="MEDIO">
      <formula>NOT(ISERROR(SEARCH("MEDIO",D7)))</formula>
    </cfRule>
    <cfRule type="containsText" dxfId="204" priority="72" operator="containsText" text="BAJO">
      <formula>NOT(ISERROR(SEARCH("BAJO",D7)))</formula>
    </cfRule>
  </conditionalFormatting>
  <conditionalFormatting sqref="C18">
    <cfRule type="containsText" dxfId="203" priority="65" operator="containsText" text="MUY ALTO">
      <formula>NOT(ISERROR(SEARCH("MUY ALTO",C18)))</formula>
    </cfRule>
    <cfRule type="containsText" dxfId="202" priority="66" operator="containsText" text="ALTO">
      <formula>NOT(ISERROR(SEARCH("ALTO",C18)))</formula>
    </cfRule>
    <cfRule type="containsText" dxfId="201" priority="67" operator="containsText" text="MEDIO">
      <formula>NOT(ISERROR(SEARCH("MEDIO",C18)))</formula>
    </cfRule>
    <cfRule type="containsText" dxfId="200" priority="68" operator="containsText" text="BAJO">
      <formula>NOT(ISERROR(SEARCH("BAJO",C18)))</formula>
    </cfRule>
  </conditionalFormatting>
  <conditionalFormatting sqref="D18">
    <cfRule type="containsText" dxfId="199" priority="61" operator="containsText" text="MUY ALTO">
      <formula>NOT(ISERROR(SEARCH("MUY ALTO",D18)))</formula>
    </cfRule>
    <cfRule type="containsText" dxfId="198" priority="62" operator="containsText" text="ALTO">
      <formula>NOT(ISERROR(SEARCH("ALTO",D18)))</formula>
    </cfRule>
    <cfRule type="containsText" dxfId="197" priority="63" operator="containsText" text="MEDIO">
      <formula>NOT(ISERROR(SEARCH("MEDIO",D18)))</formula>
    </cfRule>
    <cfRule type="containsText" dxfId="196" priority="64" operator="containsText" text="BAJO">
      <formula>NOT(ISERROR(SEARCH("BAJO",D18)))</formula>
    </cfRule>
  </conditionalFormatting>
  <conditionalFormatting sqref="C22">
    <cfRule type="containsText" dxfId="195" priority="57" operator="containsText" text="MUY ALTO">
      <formula>NOT(ISERROR(SEARCH("MUY ALTO",C22)))</formula>
    </cfRule>
    <cfRule type="containsText" dxfId="194" priority="58" operator="containsText" text="ALTO">
      <formula>NOT(ISERROR(SEARCH("ALTO",C22)))</formula>
    </cfRule>
    <cfRule type="containsText" dxfId="193" priority="59" operator="containsText" text="MEDIO">
      <formula>NOT(ISERROR(SEARCH("MEDIO",C22)))</formula>
    </cfRule>
    <cfRule type="containsText" dxfId="192" priority="60" operator="containsText" text="BAJO">
      <formula>NOT(ISERROR(SEARCH("BAJO",C22)))</formula>
    </cfRule>
  </conditionalFormatting>
  <conditionalFormatting sqref="D22">
    <cfRule type="containsText" dxfId="191" priority="53" operator="containsText" text="MUY ALTO">
      <formula>NOT(ISERROR(SEARCH("MUY ALTO",D22)))</formula>
    </cfRule>
    <cfRule type="containsText" dxfId="190" priority="54" operator="containsText" text="ALTO">
      <formula>NOT(ISERROR(SEARCH("ALTO",D22)))</formula>
    </cfRule>
    <cfRule type="containsText" dxfId="189" priority="55" operator="containsText" text="MEDIO">
      <formula>NOT(ISERROR(SEARCH("MEDIO",D22)))</formula>
    </cfRule>
    <cfRule type="containsText" dxfId="188" priority="56" operator="containsText" text="BAJO">
      <formula>NOT(ISERROR(SEARCH("BAJO",D22)))</formula>
    </cfRule>
  </conditionalFormatting>
  <conditionalFormatting sqref="C28:D28">
    <cfRule type="containsText" dxfId="187" priority="49" operator="containsText" text="MUY ALTO">
      <formula>NOT(ISERROR(SEARCH("MUY ALTO",C28)))</formula>
    </cfRule>
    <cfRule type="containsText" dxfId="186" priority="50" operator="containsText" text="ALTO">
      <formula>NOT(ISERROR(SEARCH("ALTO",C28)))</formula>
    </cfRule>
    <cfRule type="containsText" dxfId="185" priority="51" operator="containsText" text="MEDIO">
      <formula>NOT(ISERROR(SEARCH("MEDIO",C28)))</formula>
    </cfRule>
    <cfRule type="containsText" dxfId="184" priority="52" operator="containsText" text="BAJO">
      <formula>NOT(ISERROR(SEARCH("BAJO",C28)))</formula>
    </cfRule>
  </conditionalFormatting>
  <conditionalFormatting sqref="C41:D41">
    <cfRule type="containsText" dxfId="183" priority="41" operator="containsText" text="MUY ALTO">
      <formula>NOT(ISERROR(SEARCH("MUY ALTO",C41)))</formula>
    </cfRule>
    <cfRule type="containsText" dxfId="182" priority="42" operator="containsText" text="ALTO">
      <formula>NOT(ISERROR(SEARCH("ALTO",C41)))</formula>
    </cfRule>
    <cfRule type="containsText" dxfId="181" priority="43" operator="containsText" text="MEDIO">
      <formula>NOT(ISERROR(SEARCH("MEDIO",C41)))</formula>
    </cfRule>
    <cfRule type="containsText" dxfId="180" priority="44" operator="containsText" text="BAJO">
      <formula>NOT(ISERROR(SEARCH("BAJO",C41)))</formula>
    </cfRule>
  </conditionalFormatting>
  <conditionalFormatting sqref="C50:D50">
    <cfRule type="containsText" dxfId="179" priority="37" operator="containsText" text="MUY ALTO">
      <formula>NOT(ISERROR(SEARCH("MUY ALTO",C50)))</formula>
    </cfRule>
    <cfRule type="containsText" dxfId="178" priority="38" operator="containsText" text="ALTO">
      <formula>NOT(ISERROR(SEARCH("ALTO",C50)))</formula>
    </cfRule>
    <cfRule type="containsText" dxfId="177" priority="39" operator="containsText" text="MEDIO">
      <formula>NOT(ISERROR(SEARCH("MEDIO",C50)))</formula>
    </cfRule>
    <cfRule type="containsText" dxfId="176" priority="40" operator="containsText" text="BAJO">
      <formula>NOT(ISERROR(SEARCH("BAJO",C50)))</formula>
    </cfRule>
  </conditionalFormatting>
  <conditionalFormatting sqref="C62:D62">
    <cfRule type="containsText" dxfId="175" priority="33" operator="containsText" text="MUY ALTO">
      <formula>NOT(ISERROR(SEARCH("MUY ALTO",C62)))</formula>
    </cfRule>
    <cfRule type="containsText" dxfId="174" priority="34" operator="containsText" text="ALTO">
      <formula>NOT(ISERROR(SEARCH("ALTO",C62)))</formula>
    </cfRule>
    <cfRule type="containsText" dxfId="173" priority="35" operator="containsText" text="MEDIO">
      <formula>NOT(ISERROR(SEARCH("MEDIO",C62)))</formula>
    </cfRule>
    <cfRule type="containsText" dxfId="172" priority="36" operator="containsText" text="BAJO">
      <formula>NOT(ISERROR(SEARCH("BAJO",C62)))</formula>
    </cfRule>
  </conditionalFormatting>
  <conditionalFormatting sqref="C72:D72">
    <cfRule type="containsText" dxfId="171" priority="29" operator="containsText" text="MUY ALTO">
      <formula>NOT(ISERROR(SEARCH("MUY ALTO",C72)))</formula>
    </cfRule>
    <cfRule type="containsText" dxfId="170" priority="30" operator="containsText" text="ALTO">
      <formula>NOT(ISERROR(SEARCH("ALTO",C72)))</formula>
    </cfRule>
    <cfRule type="containsText" dxfId="169" priority="31" operator="containsText" text="MEDIO">
      <formula>NOT(ISERROR(SEARCH("MEDIO",C72)))</formula>
    </cfRule>
    <cfRule type="containsText" dxfId="168" priority="32" operator="containsText" text="BAJO">
      <formula>NOT(ISERROR(SEARCH("BAJO",C72)))</formula>
    </cfRule>
  </conditionalFormatting>
  <conditionalFormatting sqref="C77:D77">
    <cfRule type="containsText" dxfId="167" priority="25" operator="containsText" text="MUY ALTO">
      <formula>NOT(ISERROR(SEARCH("MUY ALTO",C77)))</formula>
    </cfRule>
    <cfRule type="containsText" dxfId="166" priority="26" operator="containsText" text="ALTO">
      <formula>NOT(ISERROR(SEARCH("ALTO",C77)))</formula>
    </cfRule>
    <cfRule type="containsText" dxfId="165" priority="27" operator="containsText" text="MEDIO">
      <formula>NOT(ISERROR(SEARCH("MEDIO",C77)))</formula>
    </cfRule>
    <cfRule type="containsText" dxfId="164" priority="28" operator="containsText" text="BAJO">
      <formula>NOT(ISERROR(SEARCH("BAJO",C77)))</formula>
    </cfRule>
  </conditionalFormatting>
  <conditionalFormatting sqref="C83:D83">
    <cfRule type="containsText" dxfId="163" priority="21" operator="containsText" text="MUY ALTO">
      <formula>NOT(ISERROR(SEARCH("MUY ALTO",C83)))</formula>
    </cfRule>
    <cfRule type="containsText" dxfId="162" priority="22" operator="containsText" text="ALTO">
      <formula>NOT(ISERROR(SEARCH("ALTO",C83)))</formula>
    </cfRule>
    <cfRule type="containsText" dxfId="161" priority="23" operator="containsText" text="MEDIO">
      <formula>NOT(ISERROR(SEARCH("MEDIO",C83)))</formula>
    </cfRule>
    <cfRule type="containsText" dxfId="160" priority="24" operator="containsText" text="BAJO">
      <formula>NOT(ISERROR(SEARCH("BAJO",C83)))</formula>
    </cfRule>
  </conditionalFormatting>
  <conditionalFormatting sqref="C98:D98">
    <cfRule type="containsText" dxfId="159" priority="17" operator="containsText" text="MUY ALTO">
      <formula>NOT(ISERROR(SEARCH("MUY ALTO",C98)))</formula>
    </cfRule>
    <cfRule type="containsText" dxfId="158" priority="18" operator="containsText" text="ALTO">
      <formula>NOT(ISERROR(SEARCH("ALTO",C98)))</formula>
    </cfRule>
    <cfRule type="containsText" dxfId="157" priority="19" operator="containsText" text="MEDIO">
      <formula>NOT(ISERROR(SEARCH("MEDIO",C98)))</formula>
    </cfRule>
    <cfRule type="containsText" dxfId="156" priority="20" operator="containsText" text="BAJO">
      <formula>NOT(ISERROR(SEARCH("BAJO",C98)))</formula>
    </cfRule>
  </conditionalFormatting>
  <conditionalFormatting sqref="C104:D104">
    <cfRule type="containsText" dxfId="155" priority="13" operator="containsText" text="MUY ALTO">
      <formula>NOT(ISERROR(SEARCH("MUY ALTO",C104)))</formula>
    </cfRule>
    <cfRule type="containsText" dxfId="154" priority="14" operator="containsText" text="ALTO">
      <formula>NOT(ISERROR(SEARCH("ALTO",C104)))</formula>
    </cfRule>
    <cfRule type="containsText" dxfId="153" priority="15" operator="containsText" text="MEDIO">
      <formula>NOT(ISERROR(SEARCH("MEDIO",C104)))</formula>
    </cfRule>
    <cfRule type="containsText" dxfId="152" priority="16" operator="containsText" text="BAJO">
      <formula>NOT(ISERROR(SEARCH("BAJO",C104)))</formula>
    </cfRule>
  </conditionalFormatting>
  <conditionalFormatting sqref="C111:D111">
    <cfRule type="containsText" dxfId="151" priority="9" operator="containsText" text="MUY ALTO">
      <formula>NOT(ISERROR(SEARCH("MUY ALTO",C111)))</formula>
    </cfRule>
    <cfRule type="containsText" dxfId="150" priority="10" operator="containsText" text="ALTO">
      <formula>NOT(ISERROR(SEARCH("ALTO",C111)))</formula>
    </cfRule>
    <cfRule type="containsText" dxfId="149" priority="11" operator="containsText" text="MEDIO">
      <formula>NOT(ISERROR(SEARCH("MEDIO",C111)))</formula>
    </cfRule>
    <cfRule type="containsText" dxfId="148" priority="12" operator="containsText" text="BAJO">
      <formula>NOT(ISERROR(SEARCH("BAJO",C111)))</formula>
    </cfRule>
  </conditionalFormatting>
  <conditionalFormatting sqref="C117:D117">
    <cfRule type="containsText" dxfId="147" priority="5" operator="containsText" text="MUY ALTO">
      <formula>NOT(ISERROR(SEARCH("MUY ALTO",C117)))</formula>
    </cfRule>
    <cfRule type="containsText" dxfId="146" priority="6" operator="containsText" text="ALTO">
      <formula>NOT(ISERROR(SEARCH("ALTO",C117)))</formula>
    </cfRule>
    <cfRule type="containsText" dxfId="145" priority="7" operator="containsText" text="MEDIO">
      <formula>NOT(ISERROR(SEARCH("MEDIO",C117)))</formula>
    </cfRule>
    <cfRule type="containsText" dxfId="144" priority="8" operator="containsText" text="BAJO">
      <formula>NOT(ISERROR(SEARCH("BAJO",C117)))</formula>
    </cfRule>
  </conditionalFormatting>
  <conditionalFormatting sqref="C120:D120">
    <cfRule type="containsText" dxfId="143" priority="1" operator="containsText" text="MUY ALTO">
      <formula>NOT(ISERROR(SEARCH("MUY ALTO",C120)))</formula>
    </cfRule>
    <cfRule type="containsText" dxfId="142" priority="2" operator="containsText" text="ALTO">
      <formula>NOT(ISERROR(SEARCH("ALTO",C120)))</formula>
    </cfRule>
    <cfRule type="containsText" dxfId="141" priority="3" operator="containsText" text="MEDIO">
      <formula>NOT(ISERROR(SEARCH("MEDIO",C120)))</formula>
    </cfRule>
    <cfRule type="containsText" dxfId="140" priority="4" operator="containsText" text="BAJO">
      <formula>NOT(ISERROR(SEARCH("BAJO",C120)))</formula>
    </cfRule>
  </conditionalFormatting>
  <dataValidations count="2">
    <dataValidation type="list" allowBlank="1" showInputMessage="1" showErrorMessage="1" sqref="G41 G64:G67 F23:G23 F45 G77:G80 F84:F96 F29 F8 G83:G96 G14:G15 G8:G10 F26 F32:F33 F12:G12 G44:G47 F35:F39 F52:F53 F55 G52:G60 F50:G50 F64 F58:F60 G69:G70 G31:G39 G25:G26 G28:G29">
      <formula1>"Muy Alto, Alto, Medio, Bajo"</formula1>
    </dataValidation>
    <dataValidation type="list" allowBlank="1" showInputMessage="1" showErrorMessage="1" sqref="F7:G7 F40:F44 F46:F49 F24:G24 F25 F9:F11 F13:G13 F22:G22 F34 G42:G43 G48:G49 F51:G51 F54 F56:F57 G68 G81:G82 G11 F27:G27 F30:G30 G40 F97:G125 G71:G76 F61:G63 F31 F28 F14:F21 G16:G21 F65:F83">
      <formula1>"Muy Alto (Catastrófico), Alto (Mayor), Medio (Moderado), Bajo"</formula1>
    </dataValidation>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00B050"/>
  </sheetPr>
  <dimension ref="A4:E44"/>
  <sheetViews>
    <sheetView topLeftCell="A4" zoomScale="130" zoomScaleNormal="130" workbookViewId="0">
      <selection activeCell="A4" sqref="A4:B21"/>
    </sheetView>
  </sheetViews>
  <sheetFormatPr baseColWidth="10" defaultRowHeight="12.75" x14ac:dyDescent="0.2"/>
  <cols>
    <col min="1" max="1" width="34.28515625" customWidth="1"/>
    <col min="3" max="3" width="10.140625" customWidth="1"/>
    <col min="4" max="4" width="48.5703125" customWidth="1"/>
  </cols>
  <sheetData>
    <row r="4" spans="1:5" ht="54" x14ac:dyDescent="0.25">
      <c r="A4" s="157" t="s">
        <v>330</v>
      </c>
      <c r="B4" s="158" t="s">
        <v>41</v>
      </c>
      <c r="C4" s="25"/>
      <c r="D4" s="138" t="s">
        <v>331</v>
      </c>
      <c r="E4" s="158" t="s">
        <v>41</v>
      </c>
    </row>
    <row r="5" spans="1:5" ht="13.5" x14ac:dyDescent="0.25">
      <c r="A5" s="137" t="s">
        <v>48</v>
      </c>
      <c r="B5" s="161">
        <v>3.8</v>
      </c>
      <c r="C5" s="25"/>
      <c r="D5" s="33" t="s">
        <v>24</v>
      </c>
      <c r="E5" s="161">
        <v>2.8000000000000003</v>
      </c>
    </row>
    <row r="6" spans="1:5" ht="13.5" x14ac:dyDescent="0.25">
      <c r="A6" s="154" t="s">
        <v>46</v>
      </c>
      <c r="B6" s="161">
        <v>3.4000000000000004</v>
      </c>
      <c r="C6" s="25"/>
      <c r="D6" s="137" t="s">
        <v>48</v>
      </c>
      <c r="E6" s="161">
        <v>2.8</v>
      </c>
    </row>
    <row r="7" spans="1:5" ht="13.5" x14ac:dyDescent="0.25">
      <c r="A7" s="155" t="s">
        <v>31</v>
      </c>
      <c r="B7" s="161">
        <v>3.2</v>
      </c>
      <c r="C7" s="25"/>
      <c r="D7" s="33" t="s">
        <v>25</v>
      </c>
      <c r="E7" s="161">
        <v>2.6</v>
      </c>
    </row>
    <row r="8" spans="1:5" ht="13.5" x14ac:dyDescent="0.25">
      <c r="A8" s="33" t="s">
        <v>35</v>
      </c>
      <c r="B8" s="161">
        <v>3.1</v>
      </c>
      <c r="C8" s="25"/>
      <c r="D8" s="33" t="s">
        <v>27</v>
      </c>
      <c r="E8" s="161">
        <v>2.6</v>
      </c>
    </row>
    <row r="9" spans="1:5" ht="13.5" x14ac:dyDescent="0.25">
      <c r="A9" s="33" t="s">
        <v>24</v>
      </c>
      <c r="B9" s="161">
        <v>2.8000000000000003</v>
      </c>
      <c r="C9" s="25"/>
      <c r="D9" s="33" t="s">
        <v>47</v>
      </c>
      <c r="E9" s="161">
        <v>2.6</v>
      </c>
    </row>
    <row r="10" spans="1:5" ht="13.5" x14ac:dyDescent="0.25">
      <c r="A10" s="33" t="s">
        <v>29</v>
      </c>
      <c r="B10" s="161">
        <v>2.8000000000000003</v>
      </c>
      <c r="C10" s="25"/>
      <c r="D10" s="33" t="s">
        <v>45</v>
      </c>
      <c r="E10" s="161">
        <v>2.5</v>
      </c>
    </row>
    <row r="11" spans="1:5" ht="13.5" x14ac:dyDescent="0.25">
      <c r="A11" s="33" t="s">
        <v>25</v>
      </c>
      <c r="B11" s="161">
        <v>2.6</v>
      </c>
      <c r="C11" s="25"/>
      <c r="D11" s="155" t="s">
        <v>31</v>
      </c>
      <c r="E11" s="161">
        <v>2.2000000000000002</v>
      </c>
    </row>
    <row r="12" spans="1:5" ht="13.5" x14ac:dyDescent="0.25">
      <c r="A12" s="33" t="s">
        <v>26</v>
      </c>
      <c r="B12" s="161">
        <v>2.6</v>
      </c>
      <c r="C12" s="25"/>
      <c r="D12" s="33" t="s">
        <v>35</v>
      </c>
      <c r="E12" s="161">
        <v>2.1</v>
      </c>
    </row>
    <row r="13" spans="1:5" ht="13.5" x14ac:dyDescent="0.25">
      <c r="A13" s="33" t="s">
        <v>27</v>
      </c>
      <c r="B13" s="161">
        <v>2.6</v>
      </c>
      <c r="C13" s="25"/>
      <c r="D13" s="33" t="s">
        <v>37</v>
      </c>
      <c r="E13" s="161">
        <v>1.7</v>
      </c>
    </row>
    <row r="14" spans="1:5" ht="13.5" x14ac:dyDescent="0.25">
      <c r="A14" s="33" t="s">
        <v>47</v>
      </c>
      <c r="B14" s="161">
        <v>2.6</v>
      </c>
      <c r="C14" s="25"/>
      <c r="D14" s="154" t="s">
        <v>46</v>
      </c>
      <c r="E14" s="161">
        <v>1.4000000000000001</v>
      </c>
    </row>
    <row r="15" spans="1:5" ht="13.5" x14ac:dyDescent="0.25">
      <c r="A15" s="33" t="s">
        <v>32</v>
      </c>
      <c r="B15" s="161">
        <v>2.5</v>
      </c>
      <c r="C15" s="25"/>
      <c r="D15" s="33" t="s">
        <v>33</v>
      </c>
      <c r="E15" s="161">
        <v>1.2</v>
      </c>
    </row>
    <row r="16" spans="1:5" ht="13.5" x14ac:dyDescent="0.25">
      <c r="A16" s="33" t="s">
        <v>45</v>
      </c>
      <c r="B16" s="161">
        <v>2.5</v>
      </c>
      <c r="C16" s="25"/>
      <c r="D16" s="33" t="s">
        <v>38</v>
      </c>
      <c r="E16" s="161">
        <v>1.2</v>
      </c>
    </row>
    <row r="17" spans="1:5" ht="27" x14ac:dyDescent="0.25">
      <c r="A17" s="33" t="s">
        <v>38</v>
      </c>
      <c r="B17" s="161">
        <v>2.2000000000000002</v>
      </c>
      <c r="C17" s="25"/>
      <c r="D17" s="33" t="s">
        <v>26</v>
      </c>
      <c r="E17" s="161">
        <v>1.1000000000000001</v>
      </c>
    </row>
    <row r="18" spans="1:5" ht="13.5" x14ac:dyDescent="0.25">
      <c r="A18" s="33" t="s">
        <v>36</v>
      </c>
      <c r="B18" s="161">
        <v>1.7</v>
      </c>
      <c r="C18" s="25"/>
      <c r="D18" s="33" t="s">
        <v>32</v>
      </c>
      <c r="E18" s="161">
        <v>1</v>
      </c>
    </row>
    <row r="19" spans="1:5" ht="13.5" x14ac:dyDescent="0.25">
      <c r="A19" s="33" t="s">
        <v>37</v>
      </c>
      <c r="B19" s="161">
        <v>1.7</v>
      </c>
      <c r="C19" s="25"/>
      <c r="D19" s="33" t="s">
        <v>29</v>
      </c>
      <c r="E19" s="161">
        <v>0.79999999999999993</v>
      </c>
    </row>
    <row r="20" spans="1:5" ht="27" x14ac:dyDescent="0.25">
      <c r="A20" s="33" t="s">
        <v>33</v>
      </c>
      <c r="B20" s="161">
        <v>1.2</v>
      </c>
      <c r="C20" s="25"/>
      <c r="D20" s="33" t="s">
        <v>30</v>
      </c>
      <c r="E20" s="161">
        <v>0.7</v>
      </c>
    </row>
    <row r="21" spans="1:5" ht="13.5" x14ac:dyDescent="0.25">
      <c r="A21" s="33" t="s">
        <v>30</v>
      </c>
      <c r="B21" s="161">
        <v>0.7</v>
      </c>
      <c r="C21" s="25"/>
      <c r="D21" s="33" t="s">
        <v>36</v>
      </c>
      <c r="E21" s="161">
        <v>0.7</v>
      </c>
    </row>
    <row r="27" spans="1:5" ht="54" x14ac:dyDescent="0.2">
      <c r="A27" s="138" t="s">
        <v>330</v>
      </c>
      <c r="B27" s="160" t="s">
        <v>41</v>
      </c>
      <c r="D27" s="138" t="s">
        <v>331</v>
      </c>
      <c r="E27" s="160" t="s">
        <v>41</v>
      </c>
    </row>
    <row r="28" spans="1:5" ht="13.5" x14ac:dyDescent="0.2">
      <c r="A28" s="33" t="s">
        <v>48</v>
      </c>
      <c r="B28">
        <v>4.3999999999999995</v>
      </c>
      <c r="D28" s="33" t="s">
        <v>27</v>
      </c>
      <c r="E28" s="156">
        <v>3.6</v>
      </c>
    </row>
    <row r="29" spans="1:5" ht="13.5" x14ac:dyDescent="0.2">
      <c r="A29" s="33" t="s">
        <v>35</v>
      </c>
      <c r="B29">
        <v>3.7</v>
      </c>
      <c r="D29" s="33" t="s">
        <v>45</v>
      </c>
      <c r="E29" s="156">
        <v>3.5</v>
      </c>
    </row>
    <row r="30" spans="1:5" ht="13.5" x14ac:dyDescent="0.2">
      <c r="A30" s="33" t="s">
        <v>46</v>
      </c>
      <c r="B30">
        <v>3.6000000000000005</v>
      </c>
      <c r="D30" s="33" t="s">
        <v>48</v>
      </c>
      <c r="E30">
        <v>3.4000000000000004</v>
      </c>
    </row>
    <row r="31" spans="1:5" ht="13.5" x14ac:dyDescent="0.2">
      <c r="A31" s="33" t="s">
        <v>27</v>
      </c>
      <c r="B31" s="156">
        <v>3.6</v>
      </c>
      <c r="D31" s="33" t="s">
        <v>24</v>
      </c>
      <c r="E31" s="153">
        <v>2.8000000000000003</v>
      </c>
    </row>
    <row r="32" spans="1:5" ht="13.5" x14ac:dyDescent="0.2">
      <c r="A32" s="33" t="s">
        <v>32</v>
      </c>
      <c r="B32">
        <v>3.5</v>
      </c>
      <c r="D32" s="33" t="s">
        <v>47</v>
      </c>
      <c r="E32" s="156">
        <v>2.8</v>
      </c>
    </row>
    <row r="33" spans="1:5" ht="13.5" x14ac:dyDescent="0.2">
      <c r="A33" s="33" t="s">
        <v>45</v>
      </c>
      <c r="B33" s="156">
        <v>3.5</v>
      </c>
      <c r="D33" s="33" t="s">
        <v>35</v>
      </c>
      <c r="E33">
        <v>2.7</v>
      </c>
    </row>
    <row r="34" spans="1:5" ht="13.5" x14ac:dyDescent="0.2">
      <c r="A34" s="33" t="s">
        <v>31</v>
      </c>
      <c r="B34">
        <v>3.2</v>
      </c>
      <c r="D34" s="33" t="s">
        <v>25</v>
      </c>
      <c r="E34">
        <v>2.6</v>
      </c>
    </row>
    <row r="35" spans="1:5" ht="13.5" x14ac:dyDescent="0.2">
      <c r="A35" s="33" t="s">
        <v>24</v>
      </c>
      <c r="B35" s="153">
        <v>2.8000000000000003</v>
      </c>
      <c r="D35" s="33" t="s">
        <v>31</v>
      </c>
      <c r="E35">
        <v>2.2000000000000002</v>
      </c>
    </row>
    <row r="36" spans="1:5" ht="13.5" x14ac:dyDescent="0.2">
      <c r="A36" s="33" t="s">
        <v>29</v>
      </c>
      <c r="B36">
        <v>2.8000000000000003</v>
      </c>
      <c r="D36" s="33" t="s">
        <v>32</v>
      </c>
      <c r="E36">
        <v>2</v>
      </c>
    </row>
    <row r="37" spans="1:5" ht="13.5" x14ac:dyDescent="0.2">
      <c r="A37" s="33" t="s">
        <v>47</v>
      </c>
      <c r="B37" s="156">
        <v>2.8</v>
      </c>
      <c r="D37" s="33" t="s">
        <v>37</v>
      </c>
      <c r="E37" s="156">
        <v>1.7</v>
      </c>
    </row>
    <row r="38" spans="1:5" ht="13.5" x14ac:dyDescent="0.2">
      <c r="A38" s="33" t="s">
        <v>25</v>
      </c>
      <c r="B38">
        <v>2.6</v>
      </c>
      <c r="D38" s="33" t="s">
        <v>46</v>
      </c>
      <c r="E38">
        <v>1.6</v>
      </c>
    </row>
    <row r="39" spans="1:5" ht="13.5" x14ac:dyDescent="0.2">
      <c r="A39" s="33" t="s">
        <v>26</v>
      </c>
      <c r="B39">
        <v>2.6</v>
      </c>
      <c r="D39" s="33" t="s">
        <v>33</v>
      </c>
      <c r="E39">
        <v>1.2</v>
      </c>
    </row>
    <row r="40" spans="1:5" ht="27" x14ac:dyDescent="0.2">
      <c r="A40" s="33" t="s">
        <v>38</v>
      </c>
      <c r="B40">
        <v>2.2000000000000002</v>
      </c>
      <c r="D40" s="33" t="s">
        <v>38</v>
      </c>
      <c r="E40">
        <v>1.2</v>
      </c>
    </row>
    <row r="41" spans="1:5" ht="13.5" x14ac:dyDescent="0.2">
      <c r="A41" s="33" t="s">
        <v>36</v>
      </c>
      <c r="B41">
        <v>1.9</v>
      </c>
      <c r="D41" s="33" t="s">
        <v>26</v>
      </c>
      <c r="E41">
        <v>1.1000000000000001</v>
      </c>
    </row>
    <row r="42" spans="1:5" ht="13.5" x14ac:dyDescent="0.2">
      <c r="A42" s="33" t="s">
        <v>37</v>
      </c>
      <c r="B42" s="156">
        <v>1.7</v>
      </c>
      <c r="D42" s="33" t="s">
        <v>30</v>
      </c>
      <c r="E42">
        <v>0.89999999999999991</v>
      </c>
    </row>
    <row r="43" spans="1:5" ht="27" x14ac:dyDescent="0.2">
      <c r="A43" s="33" t="s">
        <v>33</v>
      </c>
      <c r="B43">
        <v>1.2</v>
      </c>
      <c r="D43" s="33" t="s">
        <v>36</v>
      </c>
      <c r="E43">
        <v>0.89999999999999991</v>
      </c>
    </row>
    <row r="44" spans="1:5" ht="13.5" x14ac:dyDescent="0.2">
      <c r="A44" s="33" t="s">
        <v>30</v>
      </c>
      <c r="B44">
        <v>0.89999999999999991</v>
      </c>
      <c r="D44" s="33" t="s">
        <v>29</v>
      </c>
      <c r="E44">
        <v>0.79999999999999993</v>
      </c>
    </row>
  </sheetData>
  <sortState ref="D47:E63">
    <sortCondition descending="1" ref="E68:E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G05</vt:lpstr>
      <vt:lpstr>Formato Matriz Val y Prio Proce</vt:lpstr>
      <vt:lpstr>Matriz Val y Prio Residual</vt:lpstr>
      <vt:lpstr>R Inherente</vt:lpstr>
      <vt:lpstr>EXPECTATIVAS</vt:lpstr>
      <vt:lpstr>Criterio Auditor</vt:lpstr>
      <vt:lpstr>Criterio Importancia Estr</vt:lpstr>
      <vt:lpstr>Procedimiento Proyect</vt:lpstr>
      <vt:lpstr>Hoja1</vt:lpstr>
      <vt:lpstr>Comprando</vt:lpstr>
      <vt:lpstr>CRONOGRAMA 2020</vt:lpstr>
      <vt:lpstr>'G05'!Área_de_impresión</vt:lpstr>
      <vt:lpstr>'CRONOGRAMA 2020'!Títulos_a_imprimir</vt:lpstr>
      <vt:lpstr>EXPECTATIVAS!Títulos_a_imprimir</vt:lpstr>
      <vt:lpstr>'G05'!Títulos_a_imprimir</vt:lpstr>
    </vt:vector>
  </TitlesOfParts>
  <Company>Contraloría General de Medellín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Rescobar</dc:creator>
  <cp:lastModifiedBy>NICOLAS DUQUE CANO</cp:lastModifiedBy>
  <cp:lastPrinted>2019-12-02T16:28:19Z</cp:lastPrinted>
  <dcterms:created xsi:type="dcterms:W3CDTF">2003-05-26T19:44:10Z</dcterms:created>
  <dcterms:modified xsi:type="dcterms:W3CDTF">2019-12-12T15:57:04Z</dcterms:modified>
</cp:coreProperties>
</file>