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r.gonzalez\Documents\AUDITORIA\16 PLAN ANTICORRUPCION\2024\2024-3\EJECUCIÓN\"/>
    </mc:Choice>
  </mc:AlternateContent>
  <bookViews>
    <workbookView xWindow="-108" yWindow="-108" windowWidth="23256" windowHeight="12456" firstSheet="6" activeTab="8"/>
  </bookViews>
  <sheets>
    <sheet name="Gestion del Riesgo" sheetId="4" r:id="rId1"/>
    <sheet name="Rendición de cuentas" sheetId="3" r:id="rId2"/>
    <sheet name="Racionalización trámites" sheetId="7" r:id="rId3"/>
    <sheet name="TRÁMITE 2024" sheetId="11" r:id="rId4"/>
    <sheet name="Atención al ciudadano" sheetId="5" r:id="rId5"/>
    <sheet name="Transparencia" sheetId="1" r:id="rId6"/>
    <sheet name="Consolidado de Cumplimiento 24" sheetId="12" r:id="rId7"/>
    <sheet name="Consolidado de Cumplimiento 23" sheetId="10" r:id="rId8"/>
    <sheet name="comparativo Cumplimiento 24 23" sheetId="14" r:id="rId9"/>
  </sheets>
  <definedNames>
    <definedName name="_xlnm.Print_Area" localSheetId="4">'Atención al ciudadano'!$A$1:$I$19</definedName>
    <definedName name="_xlnm.Print_Area" localSheetId="2">'Racionalización trámites'!$A$1:$I$15</definedName>
    <definedName name="_xlnm.Print_Area" localSheetId="1">'Rendición de cuentas'!$A$1:$I$18</definedName>
    <definedName name="_xlnm.Print_Area" localSheetId="5">Transparencia!$A$1:$K$15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G21" i="5"/>
  <c r="H17" i="5"/>
  <c r="H14" i="5" l="1"/>
  <c r="H14" i="7" l="1"/>
  <c r="H13" i="7"/>
  <c r="H7" i="7"/>
  <c r="G18" i="3"/>
  <c r="C28" i="12" s="1"/>
  <c r="F18" i="3"/>
  <c r="B28" i="12" s="1"/>
  <c r="H9" i="4" l="1"/>
  <c r="H16" i="1" l="1"/>
  <c r="C32" i="12" s="1"/>
  <c r="I14" i="1" l="1"/>
  <c r="I13" i="1"/>
  <c r="I11" i="1"/>
  <c r="I8" i="1"/>
  <c r="H17" i="3"/>
  <c r="H16" i="3"/>
  <c r="H15" i="3"/>
  <c r="H14" i="3"/>
  <c r="H13" i="3"/>
  <c r="H12" i="3"/>
  <c r="H11" i="3"/>
  <c r="H10" i="3"/>
  <c r="H9" i="3"/>
  <c r="H8" i="3"/>
  <c r="H7" i="3"/>
  <c r="H6" i="3"/>
  <c r="G16" i="7" l="1"/>
  <c r="C20" i="12" s="1"/>
  <c r="F16" i="7"/>
  <c r="B20" i="12" s="1"/>
  <c r="H12" i="7"/>
  <c r="C8" i="12" l="1"/>
  <c r="G16" i="1"/>
  <c r="B8" i="12"/>
  <c r="I15" i="1"/>
  <c r="B7" i="12"/>
  <c r="B24" i="12" s="1"/>
  <c r="H20" i="5"/>
  <c r="H19" i="5"/>
  <c r="H15" i="7"/>
  <c r="B9" i="12" l="1"/>
  <c r="B32" i="12"/>
  <c r="D8" i="12"/>
  <c r="D28" i="12"/>
  <c r="B6" i="12"/>
  <c r="C20" i="10" l="1"/>
  <c r="C6" i="12"/>
  <c r="D6" i="12" s="1"/>
  <c r="H6" i="4"/>
  <c r="G13" i="4" l="1"/>
  <c r="F13" i="4"/>
  <c r="B5" i="12" s="1"/>
  <c r="C5" i="12" l="1"/>
  <c r="D5" i="12" s="1"/>
  <c r="H13" i="4"/>
  <c r="B35" i="12"/>
  <c r="B10" i="12"/>
  <c r="C35" i="12"/>
  <c r="D20" i="12"/>
  <c r="B35" i="10"/>
  <c r="C35" i="10"/>
  <c r="H7" i="4"/>
  <c r="H8" i="4"/>
  <c r="H10" i="4"/>
  <c r="H11" i="4"/>
  <c r="D35" i="12" l="1"/>
  <c r="D35" i="10"/>
  <c r="C9" i="12" l="1"/>
  <c r="I16" i="1"/>
  <c r="B32" i="10"/>
  <c r="C32" i="10"/>
  <c r="D9" i="12" l="1"/>
  <c r="D32" i="12"/>
  <c r="D32" i="10"/>
  <c r="H7" i="5"/>
  <c r="H8" i="5"/>
  <c r="H9" i="5"/>
  <c r="H10" i="5"/>
  <c r="H11" i="5"/>
  <c r="H12" i="5"/>
  <c r="H13" i="5"/>
  <c r="H15" i="5"/>
  <c r="H16" i="5"/>
  <c r="H18" i="5"/>
  <c r="H6" i="5"/>
  <c r="C7" i="12" l="1"/>
  <c r="C24" i="12" s="1"/>
  <c r="D24" i="12" s="1"/>
  <c r="H21" i="5"/>
  <c r="B24" i="10"/>
  <c r="C24" i="10"/>
  <c r="D7" i="12" l="1"/>
  <c r="C10" i="12"/>
  <c r="D10" i="12" s="1"/>
  <c r="D24" i="10"/>
  <c r="B28" i="10"/>
  <c r="C28" i="10"/>
  <c r="B20" i="10"/>
  <c r="D20" i="10" s="1"/>
  <c r="H8" i="7"/>
  <c r="H9" i="7"/>
  <c r="H10" i="7"/>
  <c r="H11" i="7"/>
  <c r="H6" i="7"/>
  <c r="D28" i="10" l="1"/>
  <c r="K17" i="4"/>
  <c r="H16" i="7"/>
  <c r="H18" i="3"/>
</calcChain>
</file>

<file path=xl/sharedStrings.xml><?xml version="1.0" encoding="utf-8"?>
<sst xmlns="http://schemas.openxmlformats.org/spreadsheetml/2006/main" count="533" uniqueCount="325">
  <si>
    <t>Actividades cumplidas</t>
  </si>
  <si>
    <t>Meta o producto</t>
  </si>
  <si>
    <t>Subcomponente</t>
  </si>
  <si>
    <t>Observaciones</t>
  </si>
  <si>
    <t>Componente 5:  Transparencia y Acceso a la Información</t>
  </si>
  <si>
    <t>Componente 1: Gestión del Riesgo de Corrupción  -Mapa de Riesgos de Corrupción</t>
  </si>
  <si>
    <t xml:space="preserve">Subcomponente </t>
  </si>
  <si>
    <t>ESE METROSALUD</t>
  </si>
  <si>
    <t>Evaluar las acciones del componente de Atención al ciudadano desarrolladas por la ESE Metrosalud</t>
  </si>
  <si>
    <t>Evaluar el componente de transparencia y acceso a la información desarrolladas por la ESE Metrosalud</t>
  </si>
  <si>
    <t>% cumplimiento acciones de evaluación</t>
  </si>
  <si>
    <t>Meta-Producto</t>
  </si>
  <si>
    <t xml:space="preserve">Indicadores </t>
  </si>
  <si>
    <t>Responsable</t>
  </si>
  <si>
    <t xml:space="preserve"> Fecha</t>
  </si>
  <si>
    <t xml:space="preserve">Total </t>
  </si>
  <si>
    <t>X</t>
  </si>
  <si>
    <t>Medir la percepción de la satisfacción de los usuarios con los servicios recibidos</t>
  </si>
  <si>
    <t xml:space="preserve"> </t>
  </si>
  <si>
    <t>% avance</t>
  </si>
  <si>
    <t>0 a 59% es</t>
  </si>
  <si>
    <t>De 60 a 79% es</t>
  </si>
  <si>
    <t xml:space="preserve">De 80 a 100% es </t>
  </si>
  <si>
    <t>Componente</t>
  </si>
  <si>
    <t>Componente 2:  Racionalización de trámites</t>
  </si>
  <si>
    <t>Componente 2: Racionalización de trámites</t>
  </si>
  <si>
    <t>Componente 3: Atención al ciudadano</t>
  </si>
  <si>
    <t>Componente 4: Rendición de cuentas</t>
  </si>
  <si>
    <t>Zona baja</t>
  </si>
  <si>
    <t>Zona Media</t>
  </si>
  <si>
    <t>Zona Alta</t>
  </si>
  <si>
    <t xml:space="preserve">OFICINA DE CONTROL INTERNO Y EVALUACION </t>
  </si>
  <si>
    <t>Evaluar la gestión de trámites institucionales</t>
  </si>
  <si>
    <t>Actualizar el esquema de publicación de la información</t>
  </si>
  <si>
    <t>Jefe Oficina Control Interno y Evaluación</t>
  </si>
  <si>
    <t>Actualizar el mapa de riesgos de corrupción</t>
  </si>
  <si>
    <t xml:space="preserve"> Cumplimiento </t>
  </si>
  <si>
    <t>Actividades programadas para la vigencia</t>
  </si>
  <si>
    <t>Componente 1: Gestión del Riesgo de Corrupción - Mapa de Riesgos de Corrupción</t>
  </si>
  <si>
    <t>Actualizar las estadísticas de trámites inscritos en el SUIT</t>
  </si>
  <si>
    <t xml:space="preserve">Realizar la Rendición Pública de Cuentas </t>
  </si>
  <si>
    <t xml:space="preserve">Revisar el listado de información clasificada y reservada y la tabla de control de acceso </t>
  </si>
  <si>
    <t>Divulgar estrategia de racionalización de trámites</t>
  </si>
  <si>
    <t>Gestionar la respuesta a derechos de petición  en los términos establecidos en la norma</t>
  </si>
  <si>
    <t xml:space="preserve">     OFICINA DE CONTROL INTERNO Y EVALUACIÓN</t>
  </si>
  <si>
    <t xml:space="preserve">ESE METROSALUD </t>
  </si>
  <si>
    <t xml:space="preserve">Mapa de riesgos corrupción actualizado </t>
  </si>
  <si>
    <t>Publicar el mapa de riesgos de corrupción.</t>
  </si>
  <si>
    <t>Evaluar el componente de gestión de riesgos de corrupción y controles asociados a estos.</t>
  </si>
  <si>
    <t>Elaborar informes de peticiones, quejas, reclamos con una frecuencia  trimestral que incluya: número de solicitudes recibidas, el tiempo de respuesta a cada solicitud, trasladadas a otra institución y en las que se negó el acceso a la información.</t>
  </si>
  <si>
    <t>Divulgar información a través de diferentes medios sobre la rendición pública de cuentas adelantada por la ESE  (presentación de informe de gestión, fecha hora y lugar en la página de la Supersalud y  evidencias de su realización)</t>
  </si>
  <si>
    <t>Inventario de activos de información actualizado y  en la página web y en el aplicativo del SGI Almera</t>
  </si>
  <si>
    <t>Inventario de activos de información actualizado publicado en la página web y en el aplicativo del SGI Almera</t>
  </si>
  <si>
    <t xml:space="preserve">  </t>
  </si>
  <si>
    <t>Evaluar la satisfacción del usuario con la gestión del trámite racionalizado mediante una muestra aleatoria</t>
  </si>
  <si>
    <t>Jefe Oficina de Control Interno y Evaluación</t>
  </si>
  <si>
    <t>Realizar una encuesta de satisfacción con la rendición de cuentas, tanto para servidores públicos como para usuarios y ciudadanos asistentes</t>
  </si>
  <si>
    <t>Informe de seguimiento cuatrimestral al Plan Anticorrupción y Atención al Ciudadano en el componente de rendición de cuentas</t>
  </si>
  <si>
    <t>Realizar despliegue (difusión y capacitación) de la Matriz de trámites  y Matriz de responsabilidades de derechos de petición, Acuerdo 330 de 2017.</t>
  </si>
  <si>
    <t>Rediseñar la pagina web cumpliendo criterios de accesibilidad acorde con la normatividad vigente</t>
  </si>
  <si>
    <t>Página web rediseñada cumpliendo criterios de accesibilidad</t>
  </si>
  <si>
    <t xml:space="preserve">Informes de Seguimiento al Plan Anticorrupción y de Atención al Ciudadano. </t>
  </si>
  <si>
    <t xml:space="preserve">Actividad </t>
  </si>
  <si>
    <t xml:space="preserve">Divulgar el mapa de riesgos de corrupción.
</t>
  </si>
  <si>
    <t>Informe de seguimiento al componente y controles de riesgos de corrupción (matriz de seguimiento a los riesgos de corrupción)</t>
  </si>
  <si>
    <t>Estadísticas de trámites actualizadas trimestralmente en el SUIT.</t>
  </si>
  <si>
    <t>(4) Informes de peticiones, quejas, reclamo publicado trimestral en la página web con los criterios normativos de transparencia</t>
  </si>
  <si>
    <t xml:space="preserve">(4) Informes de percepción de los usuarios frente a la prestación de los servicios
</t>
  </si>
  <si>
    <t>Otorgar incentivo al cliente interno, a la mayor participación por UPSS en la rendición pública de cuentas vigencia 2023.</t>
  </si>
  <si>
    <t>Otorgar incentivo a la asociación de usuarios  con mayor participación en jornada de rendición de cuentas de su UPSS</t>
  </si>
  <si>
    <t>Socializar documento técnico enfoque diferencial</t>
  </si>
  <si>
    <t>Establecer incentivos no monetarios para destacar el desempeño de los servidores en relación con el servicio prestado</t>
  </si>
  <si>
    <t>Seguimiento a la implementación de la política de protección de datos personales</t>
  </si>
  <si>
    <t>(2) Informes de seguimiento  a la implementación de la política de protección de datos personales.</t>
  </si>
  <si>
    <t>Director  de Sistemas de Información</t>
  </si>
  <si>
    <t>Evaluar las acciones de rendición de cuentas desarrolladas por la ESE Metrosalud y programadas en el Plan Anticorrupción y Atención al Ciudadano</t>
  </si>
  <si>
    <t>Bajo</t>
  </si>
  <si>
    <t>Medio</t>
  </si>
  <si>
    <t>Alto</t>
  </si>
  <si>
    <t>Realizar promoción y seguimiento a la línea ética</t>
  </si>
  <si>
    <t>Actividades programadas 2023</t>
  </si>
  <si>
    <t>Porcentaje cumplimiento  Corte 31 diciembre 2023</t>
  </si>
  <si>
    <t>Actividades</t>
  </si>
  <si>
    <t xml:space="preserve"> Meta o producto</t>
  </si>
  <si>
    <t xml:space="preserve"> Responsable</t>
  </si>
  <si>
    <t xml:space="preserve"> Fecha </t>
  </si>
  <si>
    <r>
      <rPr>
        <b/>
        <sz val="16"/>
        <color theme="1"/>
        <rFont val="Century Gothic"/>
        <family val="2"/>
      </rPr>
      <t xml:space="preserve">Subcomponente 1  </t>
    </r>
    <r>
      <rPr>
        <sz val="16"/>
        <color theme="1"/>
        <rFont val="Century Gothic"/>
        <family val="2"/>
      </rPr>
      <t>Política de Administración de Riesgos</t>
    </r>
  </si>
  <si>
    <t>Desplegar la política de administración de riesgos  y elementos de desarrollo, la cual incluye los Riesgos de corrupción.</t>
  </si>
  <si>
    <t>(1) Política de Administración de Riesgos 2022 -2023 desplegada.
(2) Informes de las estrategias de despliegue (1 Cuatrimestre - 3 Cuatrimestre)</t>
  </si>
  <si>
    <r>
      <rPr>
        <b/>
        <sz val="14"/>
        <rFont val="Century Gothic"/>
        <family val="2"/>
      </rPr>
      <t xml:space="preserve">Jefe Oficina Asesora de Planeación y Desarrollo Organizacional
</t>
    </r>
    <r>
      <rPr>
        <sz val="14"/>
        <rFont val="Century Gothic"/>
        <family val="2"/>
      </rPr>
      <t xml:space="preserve">
Profesional Especializado (Calidad y Gestión Riesgos)</t>
    </r>
  </si>
  <si>
    <t>03/05/2024
03/01/2025</t>
  </si>
  <si>
    <r>
      <rPr>
        <b/>
        <sz val="16"/>
        <color theme="1"/>
        <rFont val="Century Gothic"/>
        <family val="2"/>
      </rPr>
      <t xml:space="preserve">Subcomponente 2  </t>
    </r>
    <r>
      <rPr>
        <sz val="16"/>
        <color theme="1"/>
        <rFont val="Century Gothic"/>
        <family val="2"/>
      </rPr>
      <t>Construcción del Mapa de Riesgos de Corrupción</t>
    </r>
  </si>
  <si>
    <t xml:space="preserve"> 
31/01/2024</t>
  </si>
  <si>
    <r>
      <rPr>
        <b/>
        <sz val="16"/>
        <color theme="1"/>
        <rFont val="Century Gothic"/>
        <family val="2"/>
      </rPr>
      <t>Subcomponente 3</t>
    </r>
    <r>
      <rPr>
        <sz val="16"/>
        <color theme="1"/>
        <rFont val="Century Gothic"/>
        <family val="2"/>
      </rPr>
      <t xml:space="preserve"> Consulta y divulgación</t>
    </r>
  </si>
  <si>
    <t>Mapa de riesgos de corrupción actualizado y publicado en página web</t>
  </si>
  <si>
    <t>Profesional Universitario (Relaciones Corporativas)</t>
  </si>
  <si>
    <t xml:space="preserve"> 05/09/2024</t>
  </si>
  <si>
    <r>
      <rPr>
        <b/>
        <sz val="16"/>
        <color theme="1"/>
        <rFont val="Century Gothic"/>
        <family val="2"/>
      </rPr>
      <t>Subcomponente 4</t>
    </r>
    <r>
      <rPr>
        <sz val="16"/>
        <color theme="1"/>
        <rFont val="Century Gothic"/>
        <family val="2"/>
      </rPr>
      <t xml:space="preserve"> Monitoreo y revisión</t>
    </r>
  </si>
  <si>
    <t>Realizar seguimiento al plan de tratamiento de riesgos de corrupción 2024</t>
  </si>
  <si>
    <t>(3) Informes de seguimiento al plan de tratamiento de riesgos de corrupción 2024</t>
  </si>
  <si>
    <t>03/05/2024
05/09/2024 
05/01/2025</t>
  </si>
  <si>
    <r>
      <rPr>
        <b/>
        <sz val="16"/>
        <color theme="1"/>
        <rFont val="Century Gothic"/>
        <family val="2"/>
      </rPr>
      <t xml:space="preserve">Subcomponente 5 </t>
    </r>
    <r>
      <rPr>
        <sz val="16"/>
        <color theme="1"/>
        <rFont val="Century Gothic"/>
        <family val="2"/>
      </rPr>
      <t>Seguimiento</t>
    </r>
  </si>
  <si>
    <t>10/05/2024
10/09/2024 
10/01/2025</t>
  </si>
  <si>
    <t>Nota:  Las actividades antes descritas corresponden a la ESE Metrosalud y se pretenden abordar en la presente vigencia.  Están supeditadas a los recursos asignados para el desarrollo de este proyecto por la  administración.  Otras actividades que se vayan identificando podrán incluirse para ser trabajadas en la vigencia.</t>
  </si>
  <si>
    <t>Consolidación del documento</t>
  </si>
  <si>
    <t>Firma:</t>
  </si>
  <si>
    <r>
      <t xml:space="preserve">Nombre, Cargo: </t>
    </r>
    <r>
      <rPr>
        <sz val="13"/>
        <color theme="1"/>
        <rFont val="Century Gothic"/>
        <family val="2"/>
      </rPr>
      <t xml:space="preserve">Fernando de Jesús Vergara Vélez, </t>
    </r>
    <r>
      <rPr>
        <sz val="12"/>
        <color theme="1"/>
        <rFont val="Century Gothic"/>
        <family val="2"/>
      </rPr>
      <t>Jefe Oficina Asesora de Planeación y Desarrollo Organizacional</t>
    </r>
  </si>
  <si>
    <r>
      <t xml:space="preserve">Nombre, Cargo:  Yolanda Inés Jaramillo Marín, </t>
    </r>
    <r>
      <rPr>
        <sz val="13"/>
        <color theme="1"/>
        <rFont val="Century Gothic"/>
        <family val="2"/>
      </rPr>
      <t xml:space="preserve">Profesional Especializada Oficina Asesora de Planeación y Desarrollo Organizacional  </t>
    </r>
  </si>
  <si>
    <r>
      <rPr>
        <b/>
        <sz val="14"/>
        <color rgb="FF000000"/>
        <rFont val="Century Gothic"/>
        <family val="2"/>
      </rPr>
      <t>Subcomponente 1</t>
    </r>
    <r>
      <rPr>
        <sz val="14"/>
        <color rgb="FF000000"/>
        <rFont val="Century Gothic"/>
        <family val="2"/>
      </rPr>
      <t>.
 Preparación y socialización de la estrategia de racionalización de trámites</t>
    </r>
  </si>
  <si>
    <t>Desplegar internamente la estrategia de racionalización de trámites</t>
  </si>
  <si>
    <t>1 Definir el  trámite priorizado para el año 2024 (memorando por subgerencia de red enviado a Directores, Asistenciales y Administradores de UPSS)</t>
  </si>
  <si>
    <r>
      <t xml:space="preserve">Subgerente de Red de servicios
</t>
    </r>
    <r>
      <rPr>
        <sz val="14"/>
        <rFont val="Century Gothic"/>
        <family val="2"/>
      </rPr>
      <t xml:space="preserve">
Profesional Universitario (Sistema de Atención al Usuario SIAUC)</t>
    </r>
  </si>
  <si>
    <t>Estrategia de racionalización de trámites desplegada   en todas las unidades administrativas ( a través de un despliegue institucional del PAAC)</t>
  </si>
  <si>
    <r>
      <rPr>
        <b/>
        <sz val="14"/>
        <rFont val="Century Gothic"/>
        <family val="2"/>
      </rPr>
      <t>Jefe Oficina Asesora de Planeación y Desarrollo Organizacional</t>
    </r>
    <r>
      <rPr>
        <sz val="14"/>
        <rFont val="Century Gothic"/>
        <family val="2"/>
      </rPr>
      <t xml:space="preserve">
Profesional Especializado (Calidad y Gestión Riesgos)</t>
    </r>
  </si>
  <si>
    <r>
      <rPr>
        <b/>
        <sz val="14"/>
        <rFont val="Century Gothic"/>
        <family val="2"/>
      </rPr>
      <t>Subgerente de Red de servicios</t>
    </r>
    <r>
      <rPr>
        <sz val="14"/>
        <rFont val="Century Gothic"/>
        <family val="2"/>
      </rPr>
      <t xml:space="preserve">
(trámite racionalizado)
Profesional Universitario (Sistema de Atención al Usuario SIAUC)</t>
    </r>
  </si>
  <si>
    <t>03/05/2024 03/01/2025</t>
  </si>
  <si>
    <r>
      <rPr>
        <b/>
        <sz val="14"/>
        <color rgb="FF000000"/>
        <rFont val="Century Gothic"/>
        <family val="2"/>
      </rPr>
      <t xml:space="preserve">Subcomponente 2. </t>
    </r>
    <r>
      <rPr>
        <sz val="14"/>
        <color rgb="FF000000"/>
        <rFont val="Century Gothic"/>
        <family val="2"/>
      </rPr>
      <t>Racionalización de trámites institucionales</t>
    </r>
  </si>
  <si>
    <t>Implementar el trámite institucional priorizado</t>
  </si>
  <si>
    <t>1 trámite racionalizado en 2024 (dos informes con el avance: usuarios que lo han usado, beneficios y dificultades) - Central Integrada de Acceso</t>
  </si>
  <si>
    <r>
      <rPr>
        <b/>
        <sz val="14"/>
        <rFont val="Century Gothic"/>
        <family val="2"/>
      </rPr>
      <t>Subgerente de Red de servicios</t>
    </r>
    <r>
      <rPr>
        <sz val="14"/>
        <rFont val="Century Gothic"/>
        <family val="2"/>
      </rPr>
      <t xml:space="preserve">
Líder Programa (Referencia y contrarreferencia)</t>
    </r>
  </si>
  <si>
    <t>03/05/2024  03/01/2025</t>
  </si>
  <si>
    <t>Estrategia de racionalización de trámites  divulgada en reunión de Liga de usuarios.</t>
  </si>
  <si>
    <r>
      <rPr>
        <b/>
        <sz val="14"/>
        <rFont val="Century Gothic"/>
        <family val="2"/>
      </rPr>
      <t>Subgerente de Red de servicios</t>
    </r>
    <r>
      <rPr>
        <sz val="14"/>
        <rFont val="Century Gothic"/>
        <family val="2"/>
      </rPr>
      <t xml:space="preserve">
Profesional Universitario (Participación Social)</t>
    </r>
  </si>
  <si>
    <t>Divulgar la Estrategia de racionalización de trámites  en redes sociales y página web</t>
  </si>
  <si>
    <r>
      <rPr>
        <b/>
        <sz val="14"/>
        <color rgb="FF000000"/>
        <rFont val="Century Gothic"/>
        <family val="2"/>
      </rPr>
      <t xml:space="preserve">Subcomponente 3.  </t>
    </r>
    <r>
      <rPr>
        <sz val="14"/>
        <color rgb="FF000000"/>
        <rFont val="Century Gothic"/>
        <family val="2"/>
      </rPr>
      <t xml:space="preserve">
Consulta y divulgación de los trámites</t>
    </r>
  </si>
  <si>
    <r>
      <rPr>
        <b/>
        <sz val="14"/>
        <rFont val="Century Gothic"/>
        <family val="2"/>
      </rPr>
      <t xml:space="preserve">Director Sistemas de Información
</t>
    </r>
    <r>
      <rPr>
        <sz val="14"/>
        <rFont val="Century Gothic"/>
        <family val="2"/>
      </rPr>
      <t xml:space="preserve">
Profesional Universitario (Gerente Sistemas de información)</t>
    </r>
  </si>
  <si>
    <t>03/04/2024
03/07/2024
03/10/2024
03/01/2025</t>
  </si>
  <si>
    <t>Encuestas de satisfacción con el trámite
(Asignación de citas de especialistas)</t>
  </si>
  <si>
    <r>
      <rPr>
        <b/>
        <sz val="14"/>
        <rFont val="Century Gothic"/>
        <family val="2"/>
      </rPr>
      <t>Director Sistemas de Información</t>
    </r>
    <r>
      <rPr>
        <sz val="14"/>
        <rFont val="Century Gothic"/>
        <family val="2"/>
      </rPr>
      <t xml:space="preserve">
Técnico Operativo (sistemas de Información)</t>
    </r>
  </si>
  <si>
    <t>05/09/2024
03/01/2025</t>
  </si>
  <si>
    <t>Informe satisfacción con el trámite (Asignación de citas de especialistas))</t>
  </si>
  <si>
    <r>
      <rPr>
        <b/>
        <sz val="14"/>
        <color rgb="FF000000"/>
        <rFont val="Century Gothic"/>
        <family val="2"/>
      </rPr>
      <t xml:space="preserve">Subcomponente 4. </t>
    </r>
    <r>
      <rPr>
        <sz val="14"/>
        <color rgb="FF000000"/>
        <rFont val="Century Gothic"/>
        <family val="2"/>
      </rPr>
      <t xml:space="preserve">
Seguimiento a la racionalización de trámites</t>
    </r>
  </si>
  <si>
    <t>Seguimiento cuatrimestral al componente de racionalización de trámites</t>
  </si>
  <si>
    <t>ESTRATEGIA DE RACIONALIZACIÓN DE TRÁMITES</t>
  </si>
  <si>
    <t>Nombre de la entidad</t>
  </si>
  <si>
    <t>Año:</t>
  </si>
  <si>
    <t>Sector Administrativo Orden</t>
  </si>
  <si>
    <t>TERRITORIAL</t>
  </si>
  <si>
    <t>Vigencia:</t>
  </si>
  <si>
    <t>Departamento:</t>
  </si>
  <si>
    <t>ANTIOQUIA</t>
  </si>
  <si>
    <t>Municipio:</t>
  </si>
  <si>
    <t>MEDELLÍN</t>
  </si>
  <si>
    <t>PLANEACION DE LA ESTRATEGIA DE RACIONALIZACIÓN</t>
  </si>
  <si>
    <t>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</si>
  <si>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</si>
  <si>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</si>
  <si>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</si>
  <si>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</si>
  <si>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</si>
  <si>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</si>
  <si>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</si>
  <si>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</si>
  <si>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INICIO
(dd/mm/aaaa)</t>
  </si>
  <si>
    <t>FIN
(dd/mm/aaaa)</t>
  </si>
  <si>
    <t>Seguimiento Abril 2018</t>
  </si>
  <si>
    <t>Evidencias Abril</t>
  </si>
  <si>
    <t>Seguimiento Agosto 2018</t>
  </si>
  <si>
    <t>Evidencias Agosto</t>
  </si>
  <si>
    <t>Seguimiento Diciembre 2018</t>
  </si>
  <si>
    <t>Evidencias Diciembre</t>
  </si>
  <si>
    <t>Asignación de citas web de atenciones en programas: citología, planificación. 
Asignación de citas  para atenciones de Especialistas.</t>
  </si>
  <si>
    <t>Administrativa</t>
  </si>
  <si>
    <t xml:space="preserve">Asignación de citas para atenciones de especialistas </t>
  </si>
  <si>
    <t>Optimizar el trámite permitiendo la asignación de citas  para atenciones de especialidades médicas.</t>
  </si>
  <si>
    <t>Reducción de tiempo y costos de desplazamiento y riesgos adicionales en salud</t>
  </si>
  <si>
    <r>
      <rPr>
        <b/>
        <sz val="10"/>
        <color theme="1"/>
        <rFont val="Century Gothic"/>
        <family val="2"/>
      </rPr>
      <t xml:space="preserve">Subgerente Red de Servicios
</t>
    </r>
    <r>
      <rPr>
        <sz val="10"/>
        <color theme="1"/>
        <rFont val="Century Gothic"/>
        <family val="2"/>
      </rPr>
      <t xml:space="preserve">
</t>
    </r>
    <r>
      <rPr>
        <b/>
        <sz val="10"/>
        <color theme="1"/>
        <rFont val="Century Gothic"/>
        <family val="2"/>
      </rPr>
      <t>Director  de Sistemas de Información</t>
    </r>
  </si>
  <si>
    <t>Nota:  Los trámites antes descritos corresponden a la ESE Metrosalud, se pretenden abordar en la presente vigencia y están supeditados a los recursos asignados para el desarrollo de este proyecto.  Otros trámites que se vayan identificando podrán incluirse para ser racionalizados.</t>
  </si>
  <si>
    <r>
      <rPr>
        <b/>
        <sz val="16"/>
        <color theme="1"/>
        <rFont val="Century Gothic"/>
        <family val="2"/>
      </rPr>
      <t>Subcomponente 1</t>
    </r>
    <r>
      <rPr>
        <sz val="16"/>
        <color theme="1"/>
        <rFont val="Century Gothic"/>
        <family val="2"/>
      </rPr>
      <t xml:space="preserve"> 
Estructura administrativa y
Direccionamiento estratégico
</t>
    </r>
    <r>
      <rPr>
        <b/>
        <sz val="16"/>
        <color theme="1"/>
        <rFont val="Century Gothic"/>
        <family val="2"/>
      </rPr>
      <t xml:space="preserve">Subcomponente 4 </t>
    </r>
    <r>
      <rPr>
        <sz val="16"/>
        <color theme="1"/>
        <rFont val="Century Gothic"/>
        <family val="2"/>
      </rPr>
      <t xml:space="preserve">
Normativo y procedimental</t>
    </r>
  </si>
  <si>
    <t>03/05/2024
05/09/2024 
05/01/2024</t>
  </si>
  <si>
    <r>
      <rPr>
        <b/>
        <sz val="16"/>
        <color theme="1"/>
        <rFont val="Century Gothic"/>
        <family val="2"/>
      </rPr>
      <t>Subcomponente 2</t>
    </r>
    <r>
      <rPr>
        <sz val="16"/>
        <color theme="1"/>
        <rFont val="Century Gothic"/>
        <family val="2"/>
      </rPr>
      <t xml:space="preserve"> Fortalecimiento de los canales de
atención</t>
    </r>
  </si>
  <si>
    <r>
      <rPr>
        <b/>
        <sz val="16"/>
        <rFont val="Century Gothic"/>
        <family val="2"/>
      </rPr>
      <t>Subgerente de Red de servicios</t>
    </r>
    <r>
      <rPr>
        <sz val="16"/>
        <rFont val="Century Gothic"/>
        <family val="2"/>
      </rPr>
      <t xml:space="preserve">
Profesional Universitario (Sistema de Atención al Usuario SIAUC)</t>
    </r>
  </si>
  <si>
    <t>01/01/2024 - 05/04/2024 (1 trimestre)
01/04/2024 - 05/07/2024 (2 trimestre)
01/07/2023 - 04/10/2024 (3 trimestre)
01/10/2023 - 03/01/2025 (4 trimestre)</t>
  </si>
  <si>
    <t xml:space="preserve">(4) Informes de promoción y seguimiento a la línea ética </t>
  </si>
  <si>
    <r>
      <rPr>
        <b/>
        <sz val="16"/>
        <rFont val="Century Gothic"/>
        <family val="2"/>
      </rPr>
      <t>Jefe Oficina Asesora Planeación y Desarrollo Organizacional</t>
    </r>
    <r>
      <rPr>
        <sz val="16"/>
        <rFont val="Century Gothic"/>
        <family val="2"/>
      </rPr>
      <t xml:space="preserve">
PE Oficina Asesora Planeación y Desarrollo Organizacional</t>
    </r>
  </si>
  <si>
    <r>
      <t xml:space="preserve">Hacer seguimiento a la  Implementación del protocolo de servicio al ciudadano, aplicado al personal de </t>
    </r>
    <r>
      <rPr>
        <b/>
        <sz val="16"/>
        <rFont val="Century Gothic"/>
        <family val="2"/>
      </rPr>
      <t>Atención al usuario</t>
    </r>
  </si>
  <si>
    <r>
      <rPr>
        <b/>
        <sz val="16"/>
        <rFont val="Century Gothic"/>
        <family val="2"/>
      </rPr>
      <t xml:space="preserve">Subgerente de Red de servicios
</t>
    </r>
    <r>
      <rPr>
        <sz val="16"/>
        <rFont val="Century Gothic"/>
        <family val="2"/>
      </rPr>
      <t xml:space="preserve">
Profesional Universitario (Sistema de Atención al Usuario SIAUC)
</t>
    </r>
  </si>
  <si>
    <t>03/05/2024
05/07/2024 
05/01/2025</t>
  </si>
  <si>
    <r>
      <t>Implementar la Auditoría del</t>
    </r>
    <r>
      <rPr>
        <b/>
        <sz val="16"/>
        <rFont val="Century Gothic"/>
        <family val="2"/>
      </rPr>
      <t xml:space="preserve"> "paciente incógnito"</t>
    </r>
    <r>
      <rPr>
        <sz val="16"/>
        <rFont val="Century Gothic"/>
        <family val="2"/>
      </rPr>
      <t>,  para garantizar la calidad y cordialidad en la atención al ciudadano y fortalecer la gestión de las veedurías ciudadanas.</t>
    </r>
  </si>
  <si>
    <r>
      <rPr>
        <b/>
        <sz val="16"/>
        <rFont val="Century Gothic"/>
        <family val="2"/>
      </rPr>
      <t>Subgerente de Red de servicios</t>
    </r>
    <r>
      <rPr>
        <sz val="16"/>
        <rFont val="Century Gothic"/>
        <family val="2"/>
      </rPr>
      <t xml:space="preserve">
Profesional Universitario (Participación Social)</t>
    </r>
  </si>
  <si>
    <t>Implementar el formato de registro de manifestaciones por redes sociales</t>
  </si>
  <si>
    <t>30/04/2024
31/08/2024 
31/12/2024</t>
  </si>
  <si>
    <t>(3) Informe de manifestaciones por redes sociales</t>
  </si>
  <si>
    <r>
      <rPr>
        <b/>
        <sz val="16"/>
        <rFont val="Century Gothic"/>
        <family val="2"/>
      </rPr>
      <t>Subgerente de Red de servicios</t>
    </r>
    <r>
      <rPr>
        <sz val="16"/>
        <rFont val="Century Gothic"/>
        <family val="2"/>
      </rPr>
      <t xml:space="preserve">
Profesional Universitario (atención al Usuario)</t>
    </r>
  </si>
  <si>
    <t>Informe despliegue del documento técnico enfoque diferencial 2024
(20% más del personal capacitado en el 2023)</t>
  </si>
  <si>
    <t>05/09/2024 
05/01/2025</t>
  </si>
  <si>
    <r>
      <rPr>
        <b/>
        <sz val="16"/>
        <color theme="1"/>
        <rFont val="Century Gothic"/>
        <family val="2"/>
      </rPr>
      <t>Subcomponente 3</t>
    </r>
    <r>
      <rPr>
        <sz val="16"/>
        <color theme="1"/>
        <rFont val="Century Gothic"/>
        <family val="2"/>
      </rPr>
      <t xml:space="preserve">
Talento Humano</t>
    </r>
  </si>
  <si>
    <t>Realizar el curso Virtual de Lenguaje claro</t>
  </si>
  <si>
    <t>(1) Informe de cobertura del curso en población
(63) Técnico Operativo (UPSS) o Auxiliar Administrativo (UPSS)</t>
  </si>
  <si>
    <r>
      <rPr>
        <b/>
        <sz val="16"/>
        <rFont val="Century Gothic"/>
        <family val="2"/>
      </rPr>
      <t xml:space="preserve">Director Talento Humano
</t>
    </r>
    <r>
      <rPr>
        <sz val="16"/>
        <rFont val="Century Gothic"/>
        <family val="2"/>
      </rPr>
      <t xml:space="preserve">
Profesional Universitario (Capacitación)</t>
    </r>
  </si>
  <si>
    <r>
      <rPr>
        <b/>
        <sz val="16"/>
        <rFont val="Century Gothic"/>
        <family val="2"/>
      </rPr>
      <t>Director Talento Humano</t>
    </r>
    <r>
      <rPr>
        <sz val="16"/>
        <rFont val="Century Gothic"/>
        <family val="2"/>
      </rPr>
      <t xml:space="preserve">
Profesional Universitario (atención al Usuario)</t>
    </r>
  </si>
  <si>
    <r>
      <rPr>
        <b/>
        <sz val="16"/>
        <color theme="1"/>
        <rFont val="Century Gothic"/>
        <family val="2"/>
      </rPr>
      <t xml:space="preserve">Subcomponente 4 
</t>
    </r>
    <r>
      <rPr>
        <sz val="16"/>
        <color theme="1"/>
        <rFont val="Century Gothic"/>
        <family val="2"/>
      </rPr>
      <t>Normativo y procedimental</t>
    </r>
  </si>
  <si>
    <r>
      <rPr>
        <b/>
        <sz val="16"/>
        <rFont val="Century Gothic"/>
        <family val="2"/>
      </rPr>
      <t xml:space="preserve">Subcomponente 5 
</t>
    </r>
    <r>
      <rPr>
        <sz val="16"/>
        <rFont val="Century Gothic"/>
        <family val="2"/>
      </rPr>
      <t>Relacionamiento con el ciudadano</t>
    </r>
  </si>
  <si>
    <r>
      <rPr>
        <b/>
        <sz val="16"/>
        <rFont val="Century Gothic"/>
        <family val="2"/>
      </rPr>
      <t>Subgerencia Red de Servicios</t>
    </r>
    <r>
      <rPr>
        <sz val="16"/>
        <rFont val="Century Gothic"/>
        <family val="2"/>
      </rPr>
      <t xml:space="preserve">
Profesional Universitario (Atención al Usuario)
Profesional Universitario (Participación Social)</t>
    </r>
  </si>
  <si>
    <r>
      <rPr>
        <b/>
        <sz val="16"/>
        <rFont val="Century Gothic"/>
        <family val="2"/>
      </rPr>
      <t>Subgerencia Red de Servicios</t>
    </r>
    <r>
      <rPr>
        <sz val="16"/>
        <rFont val="Century Gothic"/>
        <family val="2"/>
      </rPr>
      <t xml:space="preserve">
Profesional Universitario (Participación Social)
Profesional Especializado (Apoyo Técnico)</t>
    </r>
  </si>
  <si>
    <t>30/03/2024
03/05/2024
05/09/2024 
05/01/2025</t>
  </si>
  <si>
    <r>
      <rPr>
        <b/>
        <sz val="16"/>
        <color theme="1"/>
        <rFont val="Century Gothic"/>
        <family val="2"/>
      </rPr>
      <t xml:space="preserve">Subcomponente 6
</t>
    </r>
    <r>
      <rPr>
        <sz val="16"/>
        <color theme="1"/>
        <rFont val="Century Gothic"/>
        <family val="2"/>
      </rPr>
      <t xml:space="preserve"> Seguimiento</t>
    </r>
  </si>
  <si>
    <t>(2) Informes de seguimiento en la vigencia a PQR y seguimiento cuatrimestral al PAAC en el componente Atención al ciudadano</t>
  </si>
  <si>
    <t>Nota:  Las actividades antes descritas corresponden a la ESE Metrosalud y se pretenden abordar en la presente vigencia.  Están supeditadas a los recursos asignados para el desarrollo de este proyecto por la administración.  Otras actividades que se vayan identificando podrán incluirse para ser trabajadas en la vigencia.</t>
  </si>
  <si>
    <t>Componente 4: Rendición pública de cuentas</t>
  </si>
  <si>
    <t>Actividad</t>
  </si>
  <si>
    <t xml:space="preserve"> Fecha: inicio</t>
  </si>
  <si>
    <r>
      <t xml:space="preserve">Subcomponente 1.  </t>
    </r>
    <r>
      <rPr>
        <sz val="13"/>
        <color theme="1"/>
        <rFont val="Century Gothic"/>
        <family val="2"/>
      </rPr>
      <t xml:space="preserve"> Información de calidad y en lenguaje comprensible</t>
    </r>
  </si>
  <si>
    <r>
      <rPr>
        <b/>
        <sz val="12"/>
        <color theme="1"/>
        <rFont val="Century Gothic"/>
        <family val="2"/>
      </rPr>
      <t xml:space="preserve">Jefe Oficina Asesora de Planeación y Desarrollo Organizacional
</t>
    </r>
    <r>
      <rPr>
        <sz val="12"/>
        <color theme="1"/>
        <rFont val="Century Gothic"/>
        <family val="2"/>
      </rPr>
      <t xml:space="preserve">
Profesional Universitario (Relaciones Corporativas)</t>
    </r>
  </si>
  <si>
    <t>Publicación rendición de cuentas en la página web de la SUPERSALUD (Publicar fecha)</t>
  </si>
  <si>
    <r>
      <rPr>
        <b/>
        <sz val="12"/>
        <color theme="1"/>
        <rFont val="Century Gothic"/>
        <family val="2"/>
      </rPr>
      <t xml:space="preserve">Jefe Oficina Asesora de Planeación y Desarrollo Organizacional
</t>
    </r>
    <r>
      <rPr>
        <sz val="12"/>
        <color theme="1"/>
        <rFont val="Century Gothic"/>
        <family val="2"/>
      </rPr>
      <t xml:space="preserve">
Profesional Especializado (Planeación)</t>
    </r>
  </si>
  <si>
    <t>(2) Publicaciones de rendición de cuentas en piezas comunicacionales y boletines informativos con resultados de la gestión (página web, boletines de prensa, redes sociales)</t>
  </si>
  <si>
    <t>01/03/2024 - 30/04/2024
01/11/2024 - 27/12/2024</t>
  </si>
  <si>
    <t>(1) Publicación de soportes de ejecución de la rendición en la página web de Metrosalud (Acta, listados de asistencia y presentación)</t>
  </si>
  <si>
    <r>
      <t>Subcomponente 2 .</t>
    </r>
    <r>
      <rPr>
        <sz val="13"/>
        <color theme="1"/>
        <rFont val="Century Gothic"/>
        <family val="2"/>
      </rPr>
      <t xml:space="preserve">  Diálogo de doble vía con la ciudadanía y sus organizaciones</t>
    </r>
  </si>
  <si>
    <t>(1) Rendición Pública de Cuentas primer semestre</t>
  </si>
  <si>
    <r>
      <rPr>
        <b/>
        <sz val="12"/>
        <color theme="1"/>
        <rFont val="Century Gothic"/>
        <family val="2"/>
      </rPr>
      <t xml:space="preserve">Gerente
</t>
    </r>
    <r>
      <rPr>
        <sz val="12"/>
        <color theme="1"/>
        <rFont val="Century Gothic"/>
        <family val="2"/>
      </rPr>
      <t xml:space="preserve">
Profesional Universitario (Relaciones Corporativas)
Profesional Universitario (Participación Social)</t>
    </r>
  </si>
  <si>
    <t>(1) Rendición Pública de Cuentas segundo semestre</t>
  </si>
  <si>
    <t>(1) Enlace habilitado en la página web en el link de rendición de cuentas para recibir preguntas previo a la actividad</t>
  </si>
  <si>
    <t>(2) Espacios de diálogo de la Gerencia, con los principales grupos de interés.</t>
  </si>
  <si>
    <r>
      <rPr>
        <b/>
        <sz val="12"/>
        <color theme="1"/>
        <rFont val="Century Gothic"/>
        <family val="2"/>
      </rPr>
      <t xml:space="preserve">Gerente
</t>
    </r>
    <r>
      <rPr>
        <sz val="12"/>
        <color theme="1"/>
        <rFont val="Century Gothic"/>
        <family val="2"/>
      </rPr>
      <t xml:space="preserve">
Profesional Universitario (Relaciones Corporativas)
Profesional Universitario (Participación Social)
Profesional Universitario (Docencia Servicio)</t>
    </r>
  </si>
  <si>
    <r>
      <t xml:space="preserve">Subcomponente 3                                    </t>
    </r>
    <r>
      <rPr>
        <sz val="13"/>
        <color theme="1"/>
        <rFont val="Century Gothic"/>
        <family val="2"/>
      </rPr>
      <t xml:space="preserve">             Incentivos para motivar la cultura de la rendición y petición de cuentas</t>
    </r>
  </si>
  <si>
    <t>(1) Publicación como reconocimiento a la UPSS y Sede administrativa</t>
  </si>
  <si>
    <t xml:space="preserve"> 30/04/2024
 27/12/2024</t>
  </si>
  <si>
    <t>(1) Publicación como reconocimiento a la UPSS y Sede administrativa a la asociación de usuarios</t>
  </si>
  <si>
    <r>
      <rPr>
        <b/>
        <sz val="12"/>
        <color theme="1"/>
        <rFont val="Century Gothic"/>
        <family val="2"/>
      </rPr>
      <t xml:space="preserve">Jefe Oficina Asesora de Planeación y Desarrollo Organizacional
</t>
    </r>
    <r>
      <rPr>
        <sz val="12"/>
        <color theme="1"/>
        <rFont val="Century Gothic"/>
        <family val="2"/>
      </rPr>
      <t xml:space="preserve">
Profesional Universitario (Participación Social)</t>
    </r>
  </si>
  <si>
    <r>
      <rPr>
        <b/>
        <sz val="13"/>
        <color theme="1"/>
        <rFont val="Century Gothic"/>
        <family val="2"/>
      </rPr>
      <t>Subcomponente 4</t>
    </r>
    <r>
      <rPr>
        <sz val="13"/>
        <color theme="1"/>
        <rFont val="Century Gothic"/>
        <family val="2"/>
      </rPr>
      <t xml:space="preserve">                                               Evaluación y retroalimentación a  la gestión institucional</t>
    </r>
  </si>
  <si>
    <t>2 Informes de resultados de encuesta de satisfacción con la rendición de cuentas (dos audiencias y dos espacios de diálogo)</t>
  </si>
  <si>
    <r>
      <rPr>
        <b/>
        <sz val="12"/>
        <color theme="1"/>
        <rFont val="Century Gothic"/>
        <family val="2"/>
      </rPr>
      <t xml:space="preserve">Jefe Oficina Asesora de Planeación y Desarrollo Organizacional
</t>
    </r>
    <r>
      <rPr>
        <sz val="12"/>
        <color theme="1"/>
        <rFont val="Century Gothic"/>
        <family val="2"/>
      </rPr>
      <t xml:space="preserve">
Profesional Especializado (Planeación)
Profesional Universitario (Relaciones Corporativas)</t>
    </r>
  </si>
  <si>
    <t>Componente 5. Transparencia y acceso a la información</t>
  </si>
  <si>
    <r>
      <rPr>
        <b/>
        <sz val="11"/>
        <color theme="1"/>
        <rFont val="Century Gothic"/>
        <family val="2"/>
      </rPr>
      <t xml:space="preserve">Subcomponente1
</t>
    </r>
    <r>
      <rPr>
        <sz val="11"/>
        <color theme="1"/>
        <rFont val="Century Gothic"/>
        <family val="2"/>
      </rPr>
      <t xml:space="preserve">Lineamientos transparencia activa </t>
    </r>
  </si>
  <si>
    <t>Publicar y actualizar  la información en la página web, acorde con la Matriz de Autodiagnóstico actualizada de la Procuraduría General de la Nación, según los plazos establecidos.</t>
  </si>
  <si>
    <t>(1) Matriz de Autodiagnóstico del Índice de Transparencia ITA,  publicada en la página web, en el link de Transparencia, Participación y Atención a la Ciudadanía.
Meta 90%.</t>
  </si>
  <si>
    <t xml:space="preserve">Índice de Transparencia ITA </t>
  </si>
  <si>
    <r>
      <rPr>
        <b/>
        <sz val="11"/>
        <color theme="1"/>
        <rFont val="Century Gothic"/>
        <family val="2"/>
      </rPr>
      <t xml:space="preserve">Subcomponente 2. </t>
    </r>
    <r>
      <rPr>
        <sz val="11"/>
        <color theme="1"/>
        <rFont val="Century Gothic"/>
        <family val="2"/>
      </rPr>
      <t>Lineamientos transparencia pasiva</t>
    </r>
  </si>
  <si>
    <t>(2) Informes de la capacitación realizadas a Jefes de Unidades Administrativas, Auxiliar Administrativa Gerencia, Secretarias / Auxiliares Administrativos con funciones de secretaria, Coordinadores Administrativos y Coordinadores Asistenciales. (priorizar las que no se hicieron en 2023)</t>
  </si>
  <si>
    <t>Cobertura de difusión en 80% de la población definida en 2024.</t>
  </si>
  <si>
    <r>
      <rPr>
        <b/>
        <sz val="12"/>
        <rFont val="Century Gothic"/>
        <family val="2"/>
      </rPr>
      <t xml:space="preserve">Director  Sistemas de Información
</t>
    </r>
    <r>
      <rPr>
        <sz val="12"/>
        <rFont val="Century Gothic"/>
        <family val="2"/>
      </rPr>
      <t xml:space="preserve">
Profesional Universitario (CAD)</t>
    </r>
  </si>
  <si>
    <r>
      <rPr>
        <b/>
        <sz val="10"/>
        <color theme="1"/>
        <rFont val="Century Gothic"/>
        <family val="2"/>
      </rPr>
      <t>Subcomponente 3</t>
    </r>
    <r>
      <rPr>
        <sz val="10"/>
        <color theme="1"/>
        <rFont val="Century Gothic"/>
        <family val="2"/>
      </rPr>
      <t>. Instrumentos de gestión de la información</t>
    </r>
  </si>
  <si>
    <t>(1) Informe del índice de información clasificada y reservada actualizado, adoptado y publicado en la página web y en el aplicativo del SGI Almera</t>
  </si>
  <si>
    <t>Actualizar  el inventario de activos de información</t>
  </si>
  <si>
    <r>
      <rPr>
        <b/>
        <sz val="10"/>
        <color theme="1"/>
        <rFont val="Century Gothic"/>
        <family val="2"/>
      </rPr>
      <t>Subcomponente 4</t>
    </r>
    <r>
      <rPr>
        <sz val="10"/>
        <color theme="1"/>
        <rFont val="Century Gothic"/>
        <family val="2"/>
      </rPr>
      <t xml:space="preserve">. Criterio diferencial de accesibilidad </t>
    </r>
  </si>
  <si>
    <r>
      <rPr>
        <b/>
        <sz val="12"/>
        <rFont val="Century Gothic"/>
        <family val="2"/>
      </rPr>
      <t xml:space="preserve">Director  Sistemas de Información
</t>
    </r>
    <r>
      <rPr>
        <sz val="12"/>
        <rFont val="Century Gothic"/>
        <family val="2"/>
      </rPr>
      <t xml:space="preserve">
Profesional Universitario (relaciones Corporativas)</t>
    </r>
  </si>
  <si>
    <r>
      <rPr>
        <b/>
        <sz val="10"/>
        <color theme="1"/>
        <rFont val="Century Gothic"/>
        <family val="2"/>
      </rPr>
      <t>Subcomponente 5</t>
    </r>
    <r>
      <rPr>
        <sz val="10"/>
        <color theme="1"/>
        <rFont val="Century Gothic"/>
        <family val="2"/>
      </rPr>
      <t xml:space="preserve">.
Monitoreo de acceso a la información </t>
    </r>
  </si>
  <si>
    <t xml:space="preserve">Elaborar informe de derechos de petición. </t>
  </si>
  <si>
    <t>(1) Informe de derechos de petición elaborado y enviado quincenalmente a Comité de Gerencia, Control Interno y Evaluación, a la Oficina Asesora Jurídica  y publicado en la página web cada cuatrimestre. (Que incluya el número de solicitudes recibidas, el tiempo de respuesta a cada solicitud, trasladadas a otra institución y en las que se negó el acceso a la información)</t>
  </si>
  <si>
    <t>Informe de derechos de petición elaborado y enviado quincenalmente a Comité de Gerencia, Control Interno y Evaluación, a la Oficina Asesora Jurídica  y publicado en la página web cada cuatrimestre</t>
  </si>
  <si>
    <r>
      <rPr>
        <b/>
        <sz val="12"/>
        <rFont val="Century Gothic"/>
        <family val="2"/>
      </rPr>
      <t xml:space="preserve">Subgerente red de servicios
</t>
    </r>
    <r>
      <rPr>
        <sz val="12"/>
        <rFont val="Century Gothic"/>
        <family val="2"/>
      </rPr>
      <t xml:space="preserve">
Profesional Universitario (Sistema de atención al usuario)
Profesional Universitario (CAD)</t>
    </r>
  </si>
  <si>
    <r>
      <rPr>
        <b/>
        <sz val="10"/>
        <color theme="1"/>
        <rFont val="Century Gothic"/>
        <family val="2"/>
      </rPr>
      <t xml:space="preserve">Subcomponente 6. </t>
    </r>
    <r>
      <rPr>
        <sz val="10"/>
        <color theme="1"/>
        <rFont val="Century Gothic"/>
        <family val="2"/>
      </rPr>
      <t xml:space="preserve"> Evaluación y retroalimentación a la gestión institucional</t>
    </r>
  </si>
  <si>
    <t>Actividades programadas 2024</t>
  </si>
  <si>
    <r>
      <t xml:space="preserve"> </t>
    </r>
    <r>
      <rPr>
        <sz val="11"/>
        <rFont val="Century Gothic"/>
        <family val="2"/>
      </rPr>
      <t>De acuerdo a la evidencia del aplicativo Almera, la profesional universitaria de participación social con fecha del 06/05/2024 , especifica:   "Esta actividad no se realizó, por cambio de gerente y porque no quedó contemplada en Plan de Acción 2024".</t>
    </r>
    <r>
      <rPr>
        <sz val="11"/>
        <color rgb="FFFF0000"/>
        <rFont val="Century Gothic"/>
        <family val="2"/>
      </rPr>
      <t xml:space="preserve">  </t>
    </r>
  </si>
  <si>
    <r>
      <t xml:space="preserve"> Se publico en la pagina web institucional el mapa correspondiente al año 2024. </t>
    </r>
    <r>
      <rPr>
        <i/>
        <sz val="12"/>
        <color theme="1"/>
        <rFont val="Century Gothic"/>
        <family val="2"/>
      </rPr>
      <t xml:space="preserve">link: http://www.metrosalud.gov.co/transparencia/plan-anticorrupcion. </t>
    </r>
  </si>
  <si>
    <t>MATRIZ  DE SEGUIMIENTO AL PLAN ANTICORRUPCIÓN Y DE ATENCIÓN AL CIUDADANO 2024</t>
  </si>
  <si>
    <r>
      <t xml:space="preserve">Formular e implementar un plan de mejoramiento frente </t>
    </r>
    <r>
      <rPr>
        <b/>
        <sz val="16"/>
        <rFont val="Century Gothic"/>
        <family val="2"/>
      </rPr>
      <t>a los servicios de Urgencias de la ESE</t>
    </r>
    <r>
      <rPr>
        <sz val="16"/>
        <rFont val="Century Gothic"/>
        <family val="2"/>
      </rPr>
      <t xml:space="preserve">  de acuerdo a los resultados de la  encuesta de satisfacción.</t>
    </r>
  </si>
  <si>
    <t>De 60 a 79%</t>
  </si>
  <si>
    <t>De 80 a 100%</t>
  </si>
  <si>
    <t xml:space="preserve">Se realiza evaluación del plan de acuerdo con los lineamientos normativos vigentes, por recomendación de la Secretaria de Transparencia de la Presidencia de la Republica https://www.youtube.com/watch?v=mAJQuFYWfkI
</t>
  </si>
  <si>
    <t>CONSOLIDADO CUMPLIMIENTO ACUMULADO  PLAN ANTICORRUPCION Y ATENCIÓN AL CIUDADANO 31 DICIEMBRE 2024</t>
  </si>
  <si>
    <t>Porcentaje cumplimiento  Corte 31 diciembre 2024</t>
  </si>
  <si>
    <t>CONSOLIDADO CUMPLIMIENTO ACUMULADO  PLAN ANTICORRUPCION Y ATENCIÓN AL CIUDADANO 31 AGOSTO 2023</t>
  </si>
  <si>
    <t xml:space="preserve">
(1)  Informe de ejecución estrategias de despliegue del Mapa de riesgos de corrupción.</t>
  </si>
  <si>
    <t>Política publicada en el aplicativo Almera https://sgi.almeraim.com/sgi/lib/pdf/pdfjs3.8/web/viewer.php?archivoid=39927&amp;token=02e9fd4c57d1a26ada7c1586c2cbf0f5
La política publicada en la pagina web de la empresa se encuentra desactualizada es la versión 2022.
http://www.metrosalud.gov.co/metrosalud/marco-legal
No se reportan avances en esta actividad con corte al 30 de abril de 2024
despliegue realizado el 12 de diciembre de 2024 corresponde al programado para el mes de marzo de 2024.
a la fecha no se incluye informe de los resultados del despliegue del primer cuatrimestre.</t>
  </si>
  <si>
    <t xml:space="preserve">Para la vigencia 2024 no se realizo actualización, continúan los mismos riesgos y controles desde el mapa del año 2020. 
De acuerdo con el documento publicado por la Función Publica dentro de la caja de herramientas de la guía administración del riesgo V6 del 2022 "Buenas prácticas para el análisis de riesgos de fraude y corrupción" en el cual se dan las siguientes recomendaciones:
1. Entidades encargadas de gestionar el riesgo: Lo deben adelantar las entidades del orden nacional, departamental y municipal.
2. Se elabora anualmente por cada responsable de los procesos al interior de las entidades, junto con su equipo.
3. Ajustes y modificaciones: Después de su publicación y durante el respectivo año de vigencia, se podrán realizar los ajustes y las modificaciones necesarias orientadas a mejorar el Mapa de Riesgos de Corrupción. En este caso deberán dejarse por escrito los ajustes, modificaciones o inclusiones realizadas.
Considerar la revisión del documento para la actualización del mapa de riesgos para  la vigencia 2024 teniendo en cuenta los lineamientos para la formulación de programa de trasparencia y ética empresarial según los cambios normativos vigentes.
</t>
  </si>
  <si>
    <t>Jefe Oficina Asesora de Planeación y Desarrollo Organizacional
Profesional Especializado (Calidad y Gestión Riesgos)</t>
  </si>
  <si>
    <t>Fecha de seguimiento: 13 enero de 2025</t>
  </si>
  <si>
    <t>Fecha de seguimiento:                    14 enero 2025</t>
  </si>
  <si>
    <t xml:space="preserve">No se reporta avance en estas actividades durante la vigencia 2024.
</t>
  </si>
  <si>
    <t xml:space="preserve">No se reporta avance en esta actividad programada para el 2024, inclusive la programada para el 3 de enero de 2025.
</t>
  </si>
  <si>
    <t>No se reporta avance en esta actividades Programada para el 2024.
a la fecha de este informe ya se reporta seguimiento y avances inclusive de la actividad programada para el 3 enero de 2025.</t>
  </si>
  <si>
    <t>solo se reporta una actividad el 25 de julio en un despliegue institucional. La segunda actividad reporta el mismo hecho el 3 de diciembre de 2024 pero no hay una nueva actividad de despliegue.</t>
  </si>
  <si>
    <t>No se reportan avances en estas actividades programadas para el 2024..</t>
  </si>
  <si>
    <t>Fecha de Seguimiento
13 enero de 2025</t>
  </si>
  <si>
    <t xml:space="preserve">En el plan de trabajo en Almera se reporta como cumplida la actividad pero no se encuentra evidencia los  productos propuestos en el seguimiento se referencia que desde mayo no hay responsable para la gestión de riesgos </t>
  </si>
  <si>
    <t>Siguiendo los lineamientos de la secretaria de transparencia de la presidencia se hace un ultimo informe para el cierre del PAAC el cual es remplazado por el PTEE.
En este componente se incluyen cuatro actividades que hacen parte de este programa pero igualmente no tienen reporte ni evidencia de su implementación.</t>
  </si>
  <si>
    <t xml:space="preserve">Nota:  En el componente se incluyen siete actividades del programa de transparencia y ética empresarial relacionadas con la rendición publica de cuentas: 6 que responde al mismo plan anticorrupción y atención al ciudadano en el primer semestre. aunque aparecen con cumplimiento del 100% no se realizaron para el segundo semestre las cuales no reportan registros de su realización </t>
  </si>
  <si>
    <t>Publicación del informe de gestión vigencia 2023 página web Metrosalud</t>
  </si>
  <si>
    <r>
      <t>Se encuentra publicado el Informe de Gestión de la ESE Metrosalud 2023 en la pagina web de la entidad. E</t>
    </r>
    <r>
      <rPr>
        <i/>
        <sz val="11"/>
        <rFont val="Century Gothic"/>
        <family val="2"/>
      </rPr>
      <t xml:space="preserve">nlace: </t>
    </r>
    <r>
      <rPr>
        <b/>
        <i/>
        <sz val="11"/>
        <rFont val="Century Gothic"/>
        <family val="2"/>
      </rPr>
      <t xml:space="preserve">http://www.metrosalud.gov.co/transparencia/informes-de-gestion. </t>
    </r>
    <r>
      <rPr>
        <sz val="11"/>
        <rFont val="Century Gothic"/>
        <family val="2"/>
      </rPr>
      <t>Se presenta como novedad que la publicación se realizo el día 26/02/2024, teniendo en cuenta que a la fecha del 15/02/2024 no se contaba con la información financiera consolidada a 31/12/2023. Soportes en Almera.</t>
    </r>
  </si>
  <si>
    <t xml:space="preserve">Se evidencia en Almera de la publicación en la página web de la SUPERSALUD de la fecha de la rendición de cuentas de la ESE. Reporte realizado el día 05/04/2024. </t>
  </si>
  <si>
    <t>Por decisión de la Gerencia se cancelan las actividades programadas para el segundo semestre. Aunque en Almera aparece con un cumplimiento del 100%.</t>
  </si>
  <si>
    <t>Se encuentra en Almera, ni en la pagina web la evidencia de la publicación de soportes de ejecución de la rendición (Acta, listados de asistencia y presentación). La rendición de cuentas se realizo el día 30 de abril. Se encuentra en carpeta compartida W:\SOPORTES RENDICION PUBLICA DE CUENTAS 2023: listados de asistencia y registros fotográficos por unidad de atención. La Rendición de cuentas se realizo el día 30 de abril. A la fecha no se cuenta con acta de la rendición, plazo para la entrega 23 de mayo de 2024.</t>
  </si>
  <si>
    <t xml:space="preserve">Se realizo la rendición publica de cuentas por parte del actual Gerente Juan David Arteaga Flórez el día 30 de abril de 2024.  La metodología para esta vigencia se realizo de manera mixta, participaron en la rendición el Subgerente Red de Servicios - Javier Antonio Gutiérrez Rodas y el Subgerente Administrativo y Financiero - Mauricio Jaramillo Montoya. La Transmisión se realizo en vivo a través de los siguientes enlaces de las redes sociales Facebook y YouTube:
• Transmisión a través de Facebook: https://www.facebook.com/events/2816405198509882/?ref=newsfeed (Deberán contar con una cuenta de Facebook).
• Transmisión a través de YouTube: https://www.youtube.com/watch?v=yxoiHFBFH0c
</t>
  </si>
  <si>
    <t xml:space="preserve">Según se reporta en Almera por decisión de la Gerencia se cancela la rendición de cuentas del segundo semestre </t>
  </si>
  <si>
    <t xml:space="preserve">Promover el diálogo con la ciudadanía </t>
  </si>
  <si>
    <t>Se realiza reconocimiento en un boletín de "Latidos" el 13 de junio de 2024. Para el segundo semestre no se encuentra cumplimiento dado que se cancela la segunda rendición de cuentas.</t>
  </si>
  <si>
    <r>
      <t>Se genero la encuesta de satisfacción y percepción de la Rendición de Cuentas Vigencia 2023, la cual fue compartida para su diligenciamiento en el siguiente enlace:</t>
    </r>
    <r>
      <rPr>
        <b/>
        <sz val="11"/>
        <rFont val="Century Gothic"/>
        <family val="2"/>
      </rPr>
      <t xml:space="preserve"> https://forms.gle/dwSkgVhEB4NQb1Zr9. </t>
    </r>
    <r>
      <rPr>
        <sz val="11"/>
        <rFont val="Century Gothic"/>
        <family val="2"/>
      </rPr>
      <t>A la</t>
    </r>
    <r>
      <rPr>
        <b/>
        <sz val="11"/>
        <rFont val="Century Gothic"/>
        <family val="2"/>
      </rPr>
      <t xml:space="preserve"> </t>
    </r>
    <r>
      <rPr>
        <sz val="11"/>
        <rFont val="Century Gothic"/>
        <family val="2"/>
      </rPr>
      <t>fecha de evaluación del componente no se cuenta con el respectivo informe de resultados de encuesta de satisfacción con la rendición de cuentas.                                                                                                       
Debido a que se cancela la segunda rendición de cuentas se toma como evaluación la del primer semestre.</t>
    </r>
  </si>
  <si>
    <t>No se reporta avance en esta actividad. Programada para septiembre de 2024 en la revisión final del plan.</t>
  </si>
  <si>
    <t>(2) Informes con soportes de la difusión personalizada en la racionalización del trámite (Orientada a servidores de atención al usuario y de admisiones en los servicios en los puntos de atención de UH y CS)</t>
  </si>
  <si>
    <t>Se reporta seguimiento único del 14 de marzo de 2024 donde se considera cumplida la actividad del primer semestre por el despliegue realizado al equipo de atención al usuario. 
No se registra otra actividad.</t>
  </si>
  <si>
    <t>El día 20 de marzo de 2024 se hizo reunión ordinaria de ASUME Central , con la participación de la Profesional de la Oficina de Planeación encargada del Plan Anticorrupción, donde se presento el Plan Anticorrupción con sus componentes, la política de Gestión de Riesgos de Metrosalud , señales de Alerta de corrupción y promoción de la Línea Ética.
El Profesional de Referencia y Contra referencia Adrián Henao, presentó la estrategia de Racionalización de trámites priorizada de asignación de citas para especialistas por medio de la Central Integrada de Acceso.
Reportan avance del 50%.</t>
  </si>
  <si>
    <t>Reunión el 20 de marzo con la asociación de usuarios ASUME central sobre el tema.
A la fecha no se reporta actividad programada para el 3 de enero de 2025</t>
  </si>
  <si>
    <t xml:space="preserve">No se reporta avance en esta actividad. Programada para el 2024.
a la fecha de este informe ya se reporta una demora de 42 días.
</t>
  </si>
  <si>
    <t>Fecha de seguimiento:
14 enero 2025</t>
  </si>
  <si>
    <t>Fecha de seguimiento: 
14 enero 2025</t>
  </si>
  <si>
    <t>COMPARATIVO  CUMPLIMIENTO ACUMULADO  PLAN ANTICORRUPCION Y ATENCIÓN AL CIUDADANO 31 DICIEMBRE  2023- 2024</t>
  </si>
  <si>
    <t>Se realiza despliegue de la racionalización del tramite de priorizado con el grupo de atención al usuario, anexo lista de asistencia.
Actividad que se suprime en el archivo que se evaluá en este informe.</t>
  </si>
  <si>
    <t>Se reporta evaluación del índice de transparencia ITA en acta del 10 de octubre publicada en el Aplicativo Almera.
Se adjunta el diligenciamiento del instrumento para la evaluación con un cumplimiento del 84%, frente a una meta del 90%
En el plan de compromisos en Almera se califica como cumplida, pero no se encuentra evidencia de la publicación del informe y la matriz en la pagina web según lo definido en el plan.
La reestructuración de  la pagina Web programada para el 31 diciembre de 2024 tampoco se cumplió.
El plan de mejora en el instrumento ITA solo plantea una acción de reestructura la pagina web.
Según el seguimiento realizado por la oficina de control interno se considera incumplimiento del producto esperado.</t>
  </si>
  <si>
    <t xml:space="preserve">Actividad con cumplimiento programado para el  05/09/2024 y el 5 de enero de 2025.
En Almera no se registran seguimientos ni cumplimiento de las actividades programadas.
</t>
  </si>
  <si>
    <t>(1) Informe Excel cuatrimestral a la respuesta oportuna al 100% de derechos de petición acumulado.</t>
  </si>
  <si>
    <t>% de derechos de petición respondidos de forma oportuna.
(archivo en Excel con el indicador de oportunidad de la respuesta)</t>
  </si>
  <si>
    <t>Índice de información clasificada y reservada actualizado, adoptado y publicado en la página web y en el aplicativo del SGI Almera</t>
  </si>
  <si>
    <t>Esquema de publicación de la información actualizado  publicado en la página web y en el aplicativo del SGI Almera</t>
  </si>
  <si>
    <t>Esquema de publicación actualizado publicado en la página web y en el aplicativo del SGI Almera</t>
  </si>
  <si>
    <t>Línea de base establecida con la medición con la Matriz ITA actualizada, enfocada en el anexo 1 de accesibilidad</t>
  </si>
  <si>
    <t>Actividad con cumplimiento programado para el  03/05/2024. No se evidencia en Almera el cumplimiento de los informes de derechos de petición elaborados y enviados  quincenalmente a Comité de Gerencia, Control Interno y Evaluación, a la Oficina Asesora Jurídica  y publicado en la página web. Se notifica por parte del equipo de trabajo de Gestión Documental la existencia de una matriz  de seguimiento de respuestas a los derechos de petición. La matriz entregada como soporte no se encuentra actualizada.  En los diferentes informes de control interno se ha alertado que la no respuesta oportuna a los derechos de petición de la ciudadanía se constituye en una falta disciplinaria grave,  a la fecha no se cuenta con la formulación de acciones para garantizar el cumplimiento de la meta del indicador de: 100% de derechos de petición con respuesta oportuna.</t>
  </si>
  <si>
    <r>
      <t xml:space="preserve">Se realizó  por parte del equipo de la Oficina de Control Interno y Evaluación de la ESE Metrosalud seguimiento al segundo cuatrimestre del 2024 del Plan Anticorrupción y Atención al ciudadano - Componente Transparencia y acceso a la información. Del total de actividades programadas 3 (tres), solo se cumplió 1 (una). Lo anterior arroja un </t>
    </r>
    <r>
      <rPr>
        <b/>
        <sz val="12"/>
        <rFont val="Century Gothic"/>
        <family val="2"/>
      </rPr>
      <t xml:space="preserve">cumplimiento del 33.3% del componente </t>
    </r>
    <r>
      <rPr>
        <sz val="12"/>
        <rFont val="Century Gothic"/>
        <family val="2"/>
      </rPr>
      <t xml:space="preserve">para el primer cuatrimestre de 2024. Se dispuso como única fuente de información y seguimiento de las evidencias del aplicativo Almera. </t>
    </r>
  </si>
  <si>
    <t>En el componente de transparencia también se incluyen cuatro actividades para la implementación del programa de transparencia y ética Empresarial, las cuales son iguales a las planteadas en el PAAC 2024. e igualmente no reportan avance en el cumplimiento.</t>
  </si>
  <si>
    <t>Siguiendo los lineamientos de la secretaria de transparencia de la presidencia se hace un ultimo informe para el cierre del PAAC el cual es remplazado por el PTEE.
En este componente se incluyen 20 actividades que hacen parte de este programa pero igualmente no tienen reporte ni evidencia de su implementación.</t>
  </si>
  <si>
    <t xml:space="preserve">Nota:  Las actividades antes descritas corresponden a la ESE Metrosalud y se pretenden abordar en la presente vigencia.  Están supeditadas a los recursos asignados para el desarrollo de este proyecto por la administración.  Otras actividades que se vayan identificando podrán incluirse para ser trabajadas en la vigencia.
de LAS 44 actividades programadas, 23 se asocian al programa de transparencia y ética empresarial. </t>
  </si>
  <si>
    <t>Avanzar en el marco de la Implementación del proyecto de Fortalecimiento del Sistema de Información y Atención al Ciudadano, con la Oficina de Atención al Usuario en las Unidades Hospitalarias, teniendo en cuenta el Acuerdo 330 de 2017</t>
  </si>
  <si>
    <t>(7) Oficinas de Atención al Usuario operando en las Unidades Hospitalarias. Cumpliendo con el acuerdo 330 de 2017.
(3)  Informe cuatrimestral</t>
  </si>
  <si>
    <t>Política Atención al Ciudadano MIPG https://www.funcionpublica.gov.co/web/mipg/como-opera-mipg
1. los mínimos legales establecidos en los artículos 7, 8 y 9 de la Ley 1437 de 2011 (CPACA) y del artículo 73 al artículo 76 de la ley 1474 de 2011 (Estatuto anticorrupción), entre otros.
2. Ámbito de aplicación Política de Servicio al Ciudadano
Todos los organismos y entidades de las Ramas del Poder Público, en todos los niveles de la estructura estatal, central o descentralizada, por servicios o territorialmente, en los órdenes nacional, departamental, municipal y distrital;
3. El Comité de Relación Estado Ciudadano ha elaborado un documento de política denominado “Actualización de Lineamientos de la Política Pública de Servicio al Ciudadano” 2020. en el cual se encuentran todos los lineamientos generales para facilitar la implementación de la política en las entidades previstas en su ámbito de aplicación. 
4. Índices de desempeño Política de Servicio al ciudadano
Índice de Desempeño Institucional
Gestión para Resultados con Valores
Servicio al ciudadano
Planeación estratégica del servicio al ciudadano
Fortalecimiento del talento humano al servicio del ciudadano
Gestión del relacionamiento con los ciudadanos
Conocimiento al servicio del ciudadano
Evaluación de gestión y medición de la percepción ciudadana
Considerar la implementación de los lineamientos de la política y guias de la Función Publica como se relacionan en el informe de la evaluación de primer cuatrimestral 2024.</t>
  </si>
  <si>
    <t>En el aplicativo Almera al igual que en la pagina web se registran tres informes de las PQRSD de la entidad.
A la fecha el informe programado para el 3 de enero no se ha publicado.
Estas actividades se comparten igual con el programa de transparencia y ética empresarial.</t>
  </si>
  <si>
    <t>De las cuatro actividades programadas se ejecutaron 2 una representada en un boletín de mail master, un informe al comité coordinador de control interno. La segunda el informe de seguimiento a riesgos presentado con corte al 30 de junio de 2024 a los SUBSISTEMAS DE GESTIÓN RIESGOS SALUD, OPERACIONAL, CREDITO, LIQUIDEZ, ACTUARIAL, SARLAFT – SICOF y PTEE. Línea Ética
Con relación a la promoción y seguimiento a la línea ética se incluye el siguiente aparte en el informe "Se han recibido 7 reportes, los cuales fueron debidamente analizados por los responsables en la empresa y derivados según el caso a quien debe gestionarlo.
Uno de estos se derivó al área de Atención al Usuario, porque no es una denuncia, es un reclamo por un servicio, es de anotar que se recibieron 7 reportes exactamente iguales sobre esto, por tanto, se direcciona uno".
A la fecha del presente informe no se evidencia reporte de otros informes.</t>
  </si>
  <si>
    <t>(1) Instrumento de evaluación del protocolo Atención al usuario (Desplegado) con cronograma de aplicación.(para mayo)
(2) Informes semestrales implementación protocolo de atención al Usuario. (un informe en julio  y un informe final en enero 2025)</t>
  </si>
  <si>
    <t>No se reporta avance en esta tarea programada para la vigencia 2024.
A la fecha no se reporta la ultima actividad programada para el 5 de enero del 2025.</t>
  </si>
  <si>
    <t>(1) Metodología de auditoría del paciente incógnito (Documentada)
(1) Instrumento de auditoría (Documentado)
(1) Cronograma de aplicación del Instrumento (desplegado)
(1) Prueba piloto realizada en U.H. capacitación a los usuarios
- En mayo: informe de avance, cronograma de reuniones del equipo..)
- En septiembre: informe de avance, fecha de la prueba piloto.
- En enero: Metodología, cronograma 2025, informe prueba piloto. Evidencia de capacitación a usuarios.</t>
  </si>
  <si>
    <t xml:space="preserve">En mayo se elabora el documento con la metodología
en octubre se registran 8 informes relacionados con la auditoria a paciente incognito, se evidencia que no aplicación consistente de la metodología por parte de las servidores de atención al usuario. Se toma como instrumento para la auditoria el formato PE02 FR 248FR INFORME AUDITORÍA SISTEMA DE GESTIÓN AMBIENTAL el cual no es el mas idóneo para realizarlo.
De los productos reportados en el plan solo se encuentra la metodología, los demás no se encuentra publicados en el aplicativo Almera: 
1) Cronograma de aplicación del Instrumento (desplegado)
(1) Prueba piloto realizada en U.H. capacitación a los usuarios
- En mayo: informe de avance, cronograma de reuniones del equipo..)
- En septiembre: informe de avance, fecha de la prueba piloto.
- En enero: Metodología, cronograma 2025, informe prueba piloto. Evidencia de capacitación a usuarios.
En octubre se publican 8 informes de las auditorias de paciente incognito pero no cumplen exactamente con la metodología ni hay registro de la utilización del instrumento diseñado, el cual no cuenta con instructivo de diligenciamiento.
No hay evidencia del entrenamiento al personal ni a los usuarios que actuaran como paciente incognito.
a la fecha del informe no hay reporte del informe consolidado de la experiencia.
</t>
  </si>
  <si>
    <t>Revisar el formato de registro de manifestaciones recibidas a través de redes sociales y definir un tipo de clasificación.</t>
  </si>
  <si>
    <t>Formato registro manifestaciones por redes sociales revisado y formalizado (acorde a las características definidas en la norma)</t>
  </si>
  <si>
    <t>Se publica en Almera el formato diseñado, identificado con el código PE02 FR 929 REGISTRO MANIFESTACIONES REDES SOCIALES METROSALUD vigente a partir del 8 de mayo de 2024. Actividad registrada con 48 días de retraso.</t>
  </si>
  <si>
    <t>Proporción de respuesta a las manifestaciones recibidas por redes sociales a través de base de datos
(100% de manifestaciones registradas y con respuesta)</t>
  </si>
  <si>
    <t>En julio se publica formato diligenciado con las manifestaciones hasta el mes de julio.
No se evidencia la gestión realizada a partir de este mes.
No se evidencia la medición del indicador proporción de respuesta a las expresiones por redes sociales ni  a la fecha de este informe se ha generado el informe consolidado</t>
  </si>
  <si>
    <t>A la fecha de este informe no se a registrado en el PAAC ni en el aplicativo Almera.</t>
  </si>
  <si>
    <t>se reporta el 5 de agosto la realización de cuatro listas de asistencia al curso de lenguaje claro. Una de ella del año 2023, los demás listados tiene identificados los meses de realización pero no el año en que realizaron.
No se registra la segunda actividad programada para el 5 de enero de 2025.
No se registra el dato de la cobertura y de la meta esperada.</t>
  </si>
  <si>
    <r>
      <t xml:space="preserve">(3) Reconocimientos institucionales a través de Mail-Master </t>
    </r>
    <r>
      <rPr>
        <b/>
        <sz val="16"/>
        <rFont val="Century Gothic"/>
        <family val="2"/>
      </rPr>
      <t xml:space="preserve">al servidor con mayor número de felicitaciones - reconocimientos y sin ninguna queja </t>
    </r>
    <r>
      <rPr>
        <sz val="16"/>
        <rFont val="Century Gothic"/>
        <family val="2"/>
      </rPr>
      <t>por parte de los usuarios, a través de escucha activa.</t>
    </r>
  </si>
  <si>
    <t xml:space="preserve">Se publica boletín electrónico latidos con el reconocimiento a una funcionaria en el mes de abril.
Considerar la formalización de estos reconocimientos, los cuales deben estar respaldados por un acto administrativo de la gerencia, tener unos criterios claro de cuando realizarlos con relación al numero de manifestaciones por los usuarios, por ejemplo.
En Almera se tiene publicado el formato para registrar los servidores reconocidos en el mes, no se encuentra un documento donde se reglamente estos reconocimientos. Adicionalmente la actividad es definir incentivos no monetarios, no solo la publicación en un boletín institucional.
El 2 de agosto se registran en el plan los documentos de boletines latidos Se llevan a cabo varios incentivos no monetarios, adjuntos.
Latidos 399.pdf Latidos 399.pdf
Latidos 400 1.pdf Latidos 400 1.pdf
servidores de corazón junio .pdf servidores de corazón junio .pdf
SERVIDORES DE CORAZÒN MAYO.jpeg SERVIDORES DE CORAZÒN MAYO.jpeg
A la fecha de este informe no se ha realizado la tercera actividad programada para el 5 de enero de 2025
</t>
  </si>
  <si>
    <t>Se encuentran publicado los informes de los trimestres I, II en el aplicativo Almera. Del trimestre III solo se reporta el resultado pero no se encuentra publicado ni en Almera, si en la pagina web de la empresa.
No hay registro del informe del IV trimestre en Almera ni en la pagina Web.
Los informes referencian el análisis de las causa de la insatisfacción pero esto no es evidente en el contenido del informe solo se nombran, tampoco hay la formulación de acciones de mejora.
Seria deseable hacer comparativos entre periodos para evidenciar la tendencia en el tiempo y poder analizar las causas de los resultados.</t>
  </si>
  <si>
    <t xml:space="preserve">
(1) Plan de mejora formulado a la satisfacción al servicio de Urgencias.(marzo de 2024)
(3) Informes de avance al seguimiento a la implementación del  plan de mejora (Cuatrimestral, mayo, septiembre y enero)
Meta 90% de cumplimiento para el seguimiento de enero 2025.</t>
  </si>
  <si>
    <t xml:space="preserve">En marzo de 2024 se formula plan de mejora a los resultados de las encuestas de satisfacción de los usuarios en los servicios de urgencias.
Los documentos aportados:
0_PM_EncuestaSatisfUsuarios_Urgencias_15032024.xlsx 0 PM Encuesta Satisfacción Usuarios Urgencias 15032024.xlsx 
ASISTENCIA REUNION PM  URGENCIAS.pdf ASISTENCIA REUNION PM URGENCIAS.pdf 
borrador _PM_EncuestaSatisfUsuarios_Urgencias.xlsx borrador PM Encuesta Satisfacción Usuarios Urgencias.xlsx 
Correo Electrónico JBalbin.docx Correo Electrónico JBalbin.docx
se revisa el aplicativo Almera donde se encuentra registrado el plan de mejora a 3 oportunidades de mejora con un total de 67 acciones de mejora, las cuales incluyen los hallazgos de la auditoria de la supersalud:
OM Bajo nivel de satisfacción del usuario con tiempos de atención en urgencias (satisfacción del 38,9%). No se supera la meta esperada en satisfacción (estándar ≥ 90%) en ninguna de los servicios de urgencias de la red. tiene formuladas 35 acciones de mejora. Avance ponderado del 40,09% para ser ejecutadas entre marzo y diciembre de 2024.
OM Oportunidad de Mejora 
El 67,85% de los usuarios que acceden al servicio Urgencias, manifiestan conocer sus derechos y deberes, no alcanzando el estándar institucional definido en 90% o más, tiene formuladas 13 acciones de mejora para ser ejecutadas entre abril y diciembre de 2024. Porcentaje de cumplimiento 53%
OM El 67,85% de los usuarios atendidos en los servicio de urgencias de la red, manifiestan estar satisfechos con la atención por estudiantes, no alcanzando el estándar institucional definido en 90% o más. Tiene formuladas 19 acciones de mejora, para ser ejecutadas entre mayo y diciembre de 2024. porcentaje de cumplimiento 38,87%.
en el aplicativo Almera no se registran los avances y resultados obtenidos
</t>
  </si>
  <si>
    <t>Los usuarios deben solicitar algunas  citas de forma presencial en los puntos de atención, lo que implica tiempos y riesgos de salud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</si>
</sst>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38" x14ac:knownFonts="1">
    <font>
      <sz val="11"/>
      <color theme="1"/>
      <name val="Century Gothic"/>
      <family val="2"/>
      <scheme val="minor"/>
    </font>
    <font>
      <sz val="11"/>
      <color theme="1"/>
      <name val="Century Gothic"/>
      <family val="2"/>
    </font>
    <font>
      <sz val="11"/>
      <name val="Century Gothic"/>
      <family val="2"/>
    </font>
    <font>
      <sz val="12"/>
      <name val="Arial"/>
      <family val="2"/>
    </font>
    <font>
      <sz val="10"/>
      <name val="Arial"/>
      <family val="2"/>
    </font>
    <font>
      <sz val="11"/>
      <color theme="1"/>
      <name val="Century Gothic"/>
      <family val="2"/>
      <scheme val="minor"/>
    </font>
    <font>
      <b/>
      <sz val="12"/>
      <color theme="1"/>
      <name val="Century Gothic"/>
      <family val="2"/>
    </font>
    <font>
      <b/>
      <sz val="12"/>
      <name val="Century Gothic"/>
      <family val="2"/>
    </font>
    <font>
      <b/>
      <sz val="12"/>
      <color rgb="FFFF0000"/>
      <name val="Century Gothic"/>
      <family val="2"/>
    </font>
    <font>
      <sz val="12"/>
      <color theme="1"/>
      <name val="Century Gothic"/>
      <family val="2"/>
    </font>
    <font>
      <sz val="12"/>
      <name val="Century Gothic"/>
      <family val="2"/>
    </font>
    <font>
      <b/>
      <sz val="12"/>
      <color theme="0"/>
      <name val="Century Gothic"/>
      <family val="2"/>
    </font>
    <font>
      <sz val="12"/>
      <color rgb="FFFF0000"/>
      <name val="Century Gothic"/>
      <family val="2"/>
    </font>
    <font>
      <b/>
      <sz val="14"/>
      <name val="Century Gothic"/>
      <family val="2"/>
    </font>
    <font>
      <b/>
      <sz val="11"/>
      <color theme="0"/>
      <name val="Century Gothic"/>
      <family val="2"/>
    </font>
    <font>
      <sz val="11"/>
      <color rgb="FFFF0000"/>
      <name val="Century Gothic"/>
      <family val="2"/>
    </font>
    <font>
      <sz val="9"/>
      <color rgb="FF312E25"/>
      <name val="Segoe UI"/>
      <family val="2"/>
    </font>
    <font>
      <b/>
      <sz val="11"/>
      <name val="Century Gothic"/>
      <family val="2"/>
    </font>
    <font>
      <i/>
      <sz val="11"/>
      <name val="Century Gothic"/>
      <family val="2"/>
    </font>
    <font>
      <b/>
      <sz val="11"/>
      <color theme="1"/>
      <name val="Century Gothic"/>
      <family val="2"/>
    </font>
    <font>
      <i/>
      <sz val="12"/>
      <color theme="1"/>
      <name val="Century Gothic"/>
      <family val="2"/>
    </font>
    <font>
      <sz val="12"/>
      <color theme="0"/>
      <name val="Century Gothic"/>
      <family val="2"/>
    </font>
    <font>
      <b/>
      <sz val="16"/>
      <color theme="1"/>
      <name val="Century Gothic"/>
      <family val="2"/>
    </font>
    <font>
      <sz val="16"/>
      <color theme="1"/>
      <name val="Century Gothic"/>
      <family val="2"/>
    </font>
    <font>
      <sz val="14"/>
      <name val="Century Gothic"/>
      <family val="2"/>
    </font>
    <font>
      <b/>
      <sz val="13"/>
      <color theme="1"/>
      <name val="Century Gothic"/>
      <family val="2"/>
    </font>
    <font>
      <b/>
      <sz val="10"/>
      <color theme="1"/>
      <name val="Century Gothic"/>
      <family val="2"/>
    </font>
    <font>
      <sz val="13"/>
      <color theme="1"/>
      <name val="Century Gothic"/>
      <family val="2"/>
    </font>
    <font>
      <b/>
      <sz val="14"/>
      <color theme="1"/>
      <name val="Century Gothic"/>
      <family val="2"/>
    </font>
    <font>
      <sz val="14"/>
      <color rgb="FF000000"/>
      <name val="Century Gothic"/>
      <family val="2"/>
    </font>
    <font>
      <b/>
      <sz val="14"/>
      <color rgb="FF000000"/>
      <name val="Century Gothic"/>
      <family val="2"/>
    </font>
    <font>
      <b/>
      <sz val="18"/>
      <color theme="1"/>
      <name val="Century Gothic"/>
      <family val="2"/>
    </font>
    <font>
      <sz val="10"/>
      <color theme="1"/>
      <name val="Century Gothic"/>
      <family val="2"/>
    </font>
    <font>
      <b/>
      <sz val="20"/>
      <color theme="1"/>
      <name val="Century Gothic"/>
      <family val="2"/>
    </font>
    <font>
      <sz val="16"/>
      <name val="Century Gothic"/>
      <family val="2"/>
    </font>
    <font>
      <b/>
      <sz val="16"/>
      <name val="Century Gothic"/>
      <family val="2"/>
    </font>
    <font>
      <b/>
      <i/>
      <sz val="11"/>
      <name val="Century Gothic"/>
      <family val="2"/>
    </font>
    <font>
      <sz val="11"/>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4" fillId="7" borderId="4" applyFont="0" applyFill="0" applyBorder="0" applyAlignment="0">
      <alignment horizontal="center" vertical="center" wrapText="1"/>
    </xf>
  </cellStyleXfs>
  <cellXfs count="294">
    <xf numFmtId="0" fontId="0" fillId="0" borderId="0" xfId="0"/>
    <xf numFmtId="0" fontId="1" fillId="0" borderId="0" xfId="0" applyFont="1"/>
    <xf numFmtId="43" fontId="1" fillId="0" borderId="0" xfId="4" applyFont="1"/>
    <xf numFmtId="0" fontId="1" fillId="0" borderId="1" xfId="0" applyFont="1" applyBorder="1"/>
    <xf numFmtId="0" fontId="1" fillId="3" borderId="1" xfId="0" applyFont="1" applyFill="1" applyBorder="1" applyAlignment="1">
      <alignment horizontal="center"/>
    </xf>
    <xf numFmtId="9" fontId="1" fillId="4" borderId="1" xfId="0" applyNumberFormat="1" applyFont="1" applyFill="1" applyBorder="1" applyAlignment="1">
      <alignment horizontal="center"/>
    </xf>
    <xf numFmtId="0" fontId="9" fillId="0" borderId="0" xfId="0" applyFont="1"/>
    <xf numFmtId="0" fontId="9" fillId="0" borderId="0" xfId="0" applyFont="1" applyAlignment="1">
      <alignment horizontal="center" vertical="center"/>
    </xf>
    <xf numFmtId="9" fontId="9" fillId="0" borderId="0" xfId="3" applyFont="1"/>
    <xf numFmtId="0" fontId="9" fillId="2" borderId="0" xfId="0" applyFont="1" applyFill="1" applyAlignment="1">
      <alignment vertical="center"/>
    </xf>
    <xf numFmtId="0" fontId="9" fillId="0" borderId="0" xfId="0" applyFont="1" applyAlignment="1">
      <alignment vertical="center"/>
    </xf>
    <xf numFmtId="0" fontId="9" fillId="2" borderId="1" xfId="0" applyFont="1" applyFill="1" applyBorder="1" applyAlignment="1">
      <alignment vertical="center"/>
    </xf>
    <xf numFmtId="0" fontId="12" fillId="2" borderId="0" xfId="0" applyFont="1" applyFill="1" applyAlignment="1">
      <alignment vertical="center" wrapText="1"/>
    </xf>
    <xf numFmtId="0" fontId="9" fillId="2" borderId="0" xfId="0" applyFont="1" applyFill="1" applyAlignment="1">
      <alignment horizontal="center" vertical="center"/>
    </xf>
    <xf numFmtId="14" fontId="9" fillId="2" borderId="1" xfId="0" applyNumberFormat="1" applyFont="1" applyFill="1" applyBorder="1" applyAlignment="1">
      <alignment horizontal="center" vertical="center" wrapText="1"/>
    </xf>
    <xf numFmtId="9" fontId="10" fillId="5" borderId="1" xfId="3"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6" fillId="0" borderId="0" xfId="0" applyFont="1" applyAlignment="1">
      <alignment vertical="center"/>
    </xf>
    <xf numFmtId="0" fontId="6" fillId="2" borderId="0" xfId="0" applyFont="1" applyFill="1" applyAlignment="1">
      <alignment vertical="center"/>
    </xf>
    <xf numFmtId="9" fontId="9" fillId="5" borderId="1" xfId="3"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9" fontId="7" fillId="5" borderId="1" xfId="3" applyFont="1" applyFill="1" applyBorder="1" applyAlignment="1">
      <alignment horizontal="center" vertical="center" wrapText="1"/>
    </xf>
    <xf numFmtId="9" fontId="10" fillId="3" borderId="1" xfId="3"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9" fillId="0" borderId="1" xfId="0" applyFont="1" applyBorder="1" applyAlignment="1">
      <alignment vertical="center" wrapText="1"/>
    </xf>
    <xf numFmtId="0" fontId="10" fillId="0" borderId="4" xfId="0" applyFont="1" applyBorder="1" applyAlignment="1">
      <alignment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9" fillId="0" borderId="1" xfId="0" applyFont="1" applyBorder="1" applyAlignment="1">
      <alignment horizontal="justify" vertical="center" wrapText="1"/>
    </xf>
    <xf numFmtId="9" fontId="10" fillId="0" borderId="1" xfId="3"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 fontId="6" fillId="8" borderId="1"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1" fontId="9" fillId="0" borderId="0" xfId="0" applyNumberFormat="1" applyFont="1" applyAlignment="1">
      <alignment vertical="center"/>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9" fillId="0" borderId="0" xfId="0" applyFont="1" applyAlignment="1">
      <alignment horizontal="left" vertical="center"/>
    </xf>
    <xf numFmtId="0" fontId="2" fillId="0" borderId="1" xfId="0" applyFont="1" applyBorder="1" applyAlignment="1">
      <alignment horizontal="left" vertical="top" wrapText="1"/>
    </xf>
    <xf numFmtId="1" fontId="17" fillId="6"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19" fillId="6" borderId="1" xfId="0" applyFont="1" applyFill="1" applyBorder="1" applyAlignment="1">
      <alignment horizontal="left" vertical="top" wrapText="1"/>
    </xf>
    <xf numFmtId="0" fontId="1" fillId="2" borderId="0" xfId="0" applyFont="1" applyFill="1" applyAlignment="1">
      <alignment horizontal="left" vertical="top"/>
    </xf>
    <xf numFmtId="0" fontId="15" fillId="0" borderId="1" xfId="0" applyFont="1" applyBorder="1" applyAlignment="1">
      <alignment horizontal="left" vertical="top" wrapText="1"/>
    </xf>
    <xf numFmtId="0" fontId="1" fillId="2" borderId="0" xfId="0" applyFont="1" applyFill="1" applyAlignment="1">
      <alignment horizontal="left" vertical="top" wrapText="1"/>
    </xf>
    <xf numFmtId="0" fontId="15" fillId="6" borderId="3" xfId="0" applyFont="1" applyFill="1" applyBorder="1" applyAlignment="1">
      <alignment horizontal="left" vertical="top" wrapText="1"/>
    </xf>
    <xf numFmtId="9" fontId="2" fillId="5" borderId="1" xfId="3" applyFont="1" applyFill="1" applyBorder="1" applyAlignment="1">
      <alignment horizontal="center" vertical="center"/>
    </xf>
    <xf numFmtId="0" fontId="13" fillId="0" borderId="1" xfId="0" applyFont="1" applyBorder="1" applyAlignment="1">
      <alignment horizontal="left" vertical="center" wrapText="1"/>
    </xf>
    <xf numFmtId="0" fontId="6" fillId="0" borderId="1" xfId="0" applyFont="1" applyBorder="1" applyAlignment="1">
      <alignment horizontal="center" vertical="center" wrapText="1"/>
    </xf>
    <xf numFmtId="0" fontId="10" fillId="0" borderId="4" xfId="0" applyFont="1" applyBorder="1" applyAlignment="1">
      <alignment horizontal="left" vertical="center" wrapText="1"/>
    </xf>
    <xf numFmtId="0" fontId="9" fillId="2" borderId="0" xfId="0" applyFont="1" applyFill="1" applyAlignment="1">
      <alignment horizontal="left" vertical="center"/>
    </xf>
    <xf numFmtId="0" fontId="10" fillId="0" borderId="1" xfId="0" applyFont="1" applyBorder="1" applyAlignment="1">
      <alignment horizontal="left" vertical="top" wrapText="1"/>
    </xf>
    <xf numFmtId="1" fontId="7" fillId="6"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9" fillId="2" borderId="0" xfId="0" applyNumberFormat="1" applyFont="1" applyFill="1" applyAlignment="1">
      <alignment vertical="center"/>
    </xf>
    <xf numFmtId="0" fontId="16" fillId="0" borderId="0" xfId="0" applyFont="1" applyAlignment="1">
      <alignment horizontal="left"/>
    </xf>
    <xf numFmtId="1" fontId="6" fillId="6"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wrapText="1"/>
    </xf>
    <xf numFmtId="1" fontId="9" fillId="0" borderId="1" xfId="4" applyNumberFormat="1" applyFont="1" applyFill="1" applyBorder="1" applyAlignment="1">
      <alignment horizontal="center" vertical="center" wrapText="1"/>
    </xf>
    <xf numFmtId="1" fontId="7" fillId="6" borderId="1" xfId="4" applyNumberFormat="1" applyFont="1" applyFill="1" applyBorder="1" applyAlignment="1">
      <alignment horizontal="center" vertical="center" wrapText="1"/>
    </xf>
    <xf numFmtId="1" fontId="9" fillId="2" borderId="0" xfId="4" applyNumberFormat="1" applyFont="1" applyFill="1" applyAlignment="1">
      <alignment vertical="center"/>
    </xf>
    <xf numFmtId="1" fontId="10" fillId="2"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8" fillId="9" borderId="1" xfId="0" applyFont="1" applyFill="1" applyBorder="1" applyAlignment="1">
      <alignment horizontal="left" vertical="top" wrapText="1"/>
    </xf>
    <xf numFmtId="0" fontId="9" fillId="0" borderId="0" xfId="0" applyFont="1" applyAlignment="1">
      <alignment horizontal="left" vertical="top"/>
    </xf>
    <xf numFmtId="9" fontId="9" fillId="0" borderId="0" xfId="3" applyFont="1" applyAlignment="1">
      <alignment vertical="center"/>
    </xf>
    <xf numFmtId="9" fontId="21" fillId="3" borderId="1" xfId="3" applyFont="1" applyFill="1" applyBorder="1" applyAlignment="1">
      <alignment horizontal="center" vertical="center" wrapText="1"/>
    </xf>
    <xf numFmtId="0" fontId="9" fillId="0" borderId="0" xfId="0" applyFont="1" applyAlignment="1">
      <alignment vertical="top"/>
    </xf>
    <xf numFmtId="1" fontId="7" fillId="8"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24" fillId="10" borderId="1" xfId="0"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23" fillId="5" borderId="4"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8" fillId="5" borderId="4"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9" fontId="24" fillId="2" borderId="1" xfId="3"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4" xfId="0" applyFont="1" applyFill="1" applyBorder="1" applyAlignment="1">
      <alignment horizontal="justify" vertical="center"/>
    </xf>
    <xf numFmtId="14" fontId="24" fillId="2" borderId="1" xfId="3" applyNumberFormat="1" applyFont="1" applyFill="1" applyBorder="1" applyAlignment="1">
      <alignment horizontal="center" vertical="center" wrapText="1"/>
    </xf>
    <xf numFmtId="0" fontId="24" fillId="0" borderId="1" xfId="0" applyFont="1" applyBorder="1" applyAlignment="1">
      <alignment vertical="center" wrapText="1"/>
    </xf>
    <xf numFmtId="0" fontId="29"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1" fontId="9" fillId="0" borderId="1" xfId="0" applyNumberFormat="1" applyFont="1" applyBorder="1" applyAlignment="1">
      <alignment vertical="center"/>
    </xf>
    <xf numFmtId="0" fontId="32" fillId="0" borderId="0" xfId="0" applyFont="1"/>
    <xf numFmtId="0" fontId="26" fillId="0" borderId="1" xfId="0" applyFont="1" applyBorder="1" applyAlignment="1">
      <alignment horizontal="left"/>
    </xf>
    <xf numFmtId="0" fontId="26" fillId="0" borderId="10" xfId="0" applyFont="1" applyBorder="1" applyAlignment="1">
      <alignment horizontal="left"/>
    </xf>
    <xf numFmtId="0" fontId="26" fillId="12" borderId="10" xfId="0" applyFont="1" applyFill="1" applyBorder="1" applyAlignment="1">
      <alignment horizontal="left"/>
    </xf>
    <xf numFmtId="0" fontId="26" fillId="12" borderId="1" xfId="0" applyFont="1" applyFill="1" applyBorder="1" applyAlignment="1">
      <alignment horizontal="center" vertical="center" wrapText="1"/>
    </xf>
    <xf numFmtId="0" fontId="26" fillId="0" borderId="1" xfId="0"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center" vertical="center" wrapText="1"/>
    </xf>
    <xf numFmtId="0" fontId="34" fillId="2" borderId="4" xfId="0" applyFont="1" applyFill="1" applyBorder="1" applyAlignment="1">
      <alignment horizontal="left" vertical="center" wrapText="1"/>
    </xf>
    <xf numFmtId="0" fontId="34" fillId="2" borderId="4" xfId="0" applyFont="1" applyFill="1" applyBorder="1" applyAlignment="1">
      <alignment vertical="center" wrapText="1"/>
    </xf>
    <xf numFmtId="0" fontId="34" fillId="0" borderId="1" xfId="0" applyFont="1" applyFill="1" applyBorder="1" applyAlignment="1">
      <alignment vertical="center" wrapText="1"/>
    </xf>
    <xf numFmtId="0" fontId="34" fillId="0" borderId="4" xfId="0" applyFont="1" applyFill="1" applyBorder="1" applyAlignment="1">
      <alignment vertical="center" wrapText="1"/>
    </xf>
    <xf numFmtId="0" fontId="10" fillId="0" borderId="4" xfId="0" applyFont="1" applyFill="1" applyBorder="1" applyAlignment="1">
      <alignment horizontal="left" vertical="center" wrapText="1"/>
    </xf>
    <xf numFmtId="14" fontId="3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5" borderId="8" xfId="0"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Border="1" applyAlignment="1">
      <alignment horizontal="justify" vertical="center" wrapText="1"/>
    </xf>
    <xf numFmtId="0" fontId="34" fillId="0" borderId="4" xfId="0" applyFont="1" applyBorder="1" applyAlignment="1">
      <alignment vertical="center" wrapText="1"/>
    </xf>
    <xf numFmtId="0" fontId="34" fillId="0" borderId="1" xfId="0" applyFont="1" applyBorder="1" applyAlignment="1">
      <alignment horizontal="left" vertical="center" wrapText="1"/>
    </xf>
    <xf numFmtId="0" fontId="34" fillId="2" borderId="1" xfId="0" applyFont="1" applyFill="1" applyBorder="1" applyAlignment="1">
      <alignment horizontal="justify" vertical="center" wrapText="1"/>
    </xf>
    <xf numFmtId="0" fontId="35" fillId="2" borderId="1"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23" fillId="0" borderId="1" xfId="0" applyFont="1" applyBorder="1" applyAlignment="1">
      <alignment horizontal="justify" vertical="center" wrapText="1"/>
    </xf>
    <xf numFmtId="0" fontId="22" fillId="0" borderId="1" xfId="0" applyFont="1" applyBorder="1" applyAlignment="1">
      <alignment horizontal="justify" vertical="center" wrapText="1"/>
    </xf>
    <xf numFmtId="1" fontId="9" fillId="2" borderId="1" xfId="4" applyNumberFormat="1" applyFont="1" applyFill="1" applyBorder="1" applyAlignment="1">
      <alignment vertical="center"/>
    </xf>
    <xf numFmtId="0" fontId="25" fillId="9"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14" fontId="10" fillId="0" borderId="1"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0" fontId="1" fillId="5" borderId="4" xfId="0" applyFont="1" applyFill="1" applyBorder="1" applyAlignment="1">
      <alignment horizontal="left" vertical="center" wrapText="1"/>
    </xf>
    <xf numFmtId="0" fontId="10" fillId="0" borderId="4" xfId="0" applyFont="1" applyFill="1" applyBorder="1" applyAlignment="1">
      <alignment horizontal="justify" vertical="center" wrapText="1"/>
    </xf>
    <xf numFmtId="0" fontId="32" fillId="5" borderId="4" xfId="0" applyFont="1" applyFill="1" applyBorder="1" applyAlignment="1">
      <alignment horizontal="left" vertical="center" wrapText="1"/>
    </xf>
    <xf numFmtId="0" fontId="10" fillId="0" borderId="1" xfId="0" applyFont="1" applyFill="1" applyBorder="1" applyAlignment="1">
      <alignment vertical="center" wrapText="1"/>
    </xf>
    <xf numFmtId="0" fontId="32" fillId="5" borderId="1"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0" fontId="9" fillId="2" borderId="1" xfId="0" applyFont="1" applyFill="1" applyBorder="1" applyAlignment="1">
      <alignment horizontal="left" vertical="top" wrapText="1"/>
    </xf>
    <xf numFmtId="9" fontId="10" fillId="2"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1" fillId="2" borderId="0" xfId="0" applyFont="1" applyFill="1" applyAlignment="1">
      <alignment horizontal="center" vertical="center"/>
    </xf>
    <xf numFmtId="0" fontId="6" fillId="5" borderId="1" xfId="0" applyFont="1" applyFill="1" applyBorder="1" applyAlignment="1">
      <alignment horizontal="center" vertical="center"/>
    </xf>
    <xf numFmtId="1" fontId="1" fillId="2" borderId="0" xfId="0" applyNumberFormat="1" applyFont="1" applyFill="1" applyAlignment="1">
      <alignment horizontal="center" vertical="center"/>
    </xf>
    <xf numFmtId="0" fontId="8" fillId="6" borderId="1" xfId="0" applyFont="1" applyFill="1" applyBorder="1" applyAlignment="1">
      <alignment horizontal="left" vertical="top"/>
    </xf>
    <xf numFmtId="0" fontId="9" fillId="2" borderId="0" xfId="0" applyFont="1" applyFill="1" applyAlignment="1">
      <alignment vertical="top"/>
    </xf>
    <xf numFmtId="0" fontId="34" fillId="0" borderId="4" xfId="0" applyFont="1" applyFill="1" applyBorder="1" applyAlignment="1">
      <alignment horizontal="left" vertical="center" wrapText="1"/>
    </xf>
    <xf numFmtId="0" fontId="9" fillId="2" borderId="1" xfId="0" applyFont="1" applyFill="1" applyBorder="1" applyAlignment="1">
      <alignment vertical="top" wrapText="1"/>
    </xf>
    <xf numFmtId="0" fontId="6" fillId="5" borderId="1" xfId="0" applyFont="1" applyFill="1" applyBorder="1" applyAlignment="1">
      <alignment horizontal="center" wrapText="1"/>
    </xf>
    <xf numFmtId="0" fontId="28" fillId="5" borderId="1" xfId="0" applyFont="1" applyFill="1" applyBorder="1" applyAlignment="1">
      <alignment horizontal="center" wrapText="1"/>
    </xf>
    <xf numFmtId="1" fontId="6" fillId="6" borderId="1" xfId="4" applyNumberFormat="1" applyFont="1" applyFill="1" applyBorder="1" applyAlignment="1">
      <alignment horizontal="center" wrapText="1"/>
    </xf>
    <xf numFmtId="0" fontId="9" fillId="2" borderId="0" xfId="0" applyFont="1" applyFill="1" applyAlignment="1">
      <alignment horizontal="center"/>
    </xf>
    <xf numFmtId="2" fontId="10" fillId="0" borderId="1" xfId="0" applyNumberFormat="1" applyFont="1" applyBorder="1" applyAlignment="1">
      <alignment horizontal="center" vertical="center" wrapText="1"/>
    </xf>
    <xf numFmtId="1" fontId="10" fillId="0" borderId="2" xfId="0" applyNumberFormat="1" applyFont="1" applyBorder="1" applyAlignment="1">
      <alignment vertical="center" wrapText="1"/>
    </xf>
    <xf numFmtId="9" fontId="10" fillId="5" borderId="2" xfId="3" applyFont="1" applyFill="1" applyBorder="1" applyAlignment="1">
      <alignment horizontal="center" vertical="center" wrapText="1"/>
    </xf>
    <xf numFmtId="1" fontId="10" fillId="0" borderId="1" xfId="0" applyNumberFormat="1" applyFont="1" applyBorder="1" applyAlignment="1">
      <alignment vertical="center" wrapText="1"/>
    </xf>
    <xf numFmtId="164" fontId="7" fillId="9" borderId="1" xfId="0" applyNumberFormat="1" applyFont="1" applyFill="1" applyBorder="1" applyAlignment="1">
      <alignment horizontal="center" vertical="center" wrapText="1"/>
    </xf>
    <xf numFmtId="9" fontId="37" fillId="5" borderId="1" xfId="3" applyFont="1" applyFill="1" applyBorder="1" applyAlignment="1">
      <alignment horizontal="center" vertical="center" wrapText="1"/>
    </xf>
    <xf numFmtId="9" fontId="37" fillId="2" borderId="0" xfId="3" applyFont="1" applyFill="1" applyAlignment="1">
      <alignment horizontal="left" vertical="top"/>
    </xf>
    <xf numFmtId="0" fontId="19" fillId="6"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1" fontId="2" fillId="0" borderId="0" xfId="0" applyNumberFormat="1" applyFont="1" applyFill="1" applyBorder="1" applyAlignment="1">
      <alignment horizontal="center" vertical="center" wrapText="1"/>
    </xf>
    <xf numFmtId="9" fontId="2" fillId="0" borderId="0" xfId="3" applyFont="1" applyFill="1" applyBorder="1" applyAlignment="1">
      <alignment horizontal="center" vertical="center"/>
    </xf>
    <xf numFmtId="0" fontId="2"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10" fillId="0" borderId="2" xfId="0" applyFont="1" applyBorder="1" applyAlignment="1">
      <alignment horizontal="left" vertical="top" wrapText="1"/>
    </xf>
    <xf numFmtId="164" fontId="10" fillId="0" borderId="1" xfId="4" applyNumberFormat="1" applyFont="1" applyFill="1" applyBorder="1" applyAlignment="1">
      <alignment horizontal="center" vertical="center" wrapText="1"/>
    </xf>
    <xf numFmtId="0" fontId="24" fillId="2" borderId="4" xfId="0" applyFont="1" applyFill="1" applyBorder="1" applyAlignment="1">
      <alignment horizontal="center" vertical="center" wrapText="1"/>
    </xf>
    <xf numFmtId="1" fontId="10" fillId="0" borderId="4" xfId="0" applyNumberFormat="1" applyFont="1" applyBorder="1" applyAlignment="1">
      <alignment vertical="center" wrapText="1"/>
    </xf>
    <xf numFmtId="9" fontId="9" fillId="5" borderId="4" xfId="3" applyFont="1" applyFill="1" applyBorder="1" applyAlignment="1">
      <alignment vertical="center" wrapText="1"/>
    </xf>
    <xf numFmtId="0" fontId="24" fillId="0" borderId="4" xfId="0" applyFont="1" applyBorder="1" applyAlignment="1">
      <alignment horizontal="left" vertical="center" wrapText="1"/>
    </xf>
    <xf numFmtId="0" fontId="24" fillId="2" borderId="4" xfId="0" applyFont="1" applyFill="1" applyBorder="1" applyAlignment="1">
      <alignment vertical="center" wrapText="1"/>
    </xf>
    <xf numFmtId="0" fontId="13" fillId="10" borderId="4" xfId="0" applyFont="1" applyFill="1" applyBorder="1" applyAlignment="1">
      <alignment vertical="center" wrapText="1"/>
    </xf>
    <xf numFmtId="0" fontId="10" fillId="6" borderId="1" xfId="0" applyFont="1" applyFill="1" applyBorder="1" applyAlignment="1">
      <alignment horizontal="left" vertical="center" wrapText="1"/>
    </xf>
    <xf numFmtId="1" fontId="9" fillId="2" borderId="1" xfId="0" applyNumberFormat="1" applyFont="1" applyFill="1" applyBorder="1" applyAlignment="1">
      <alignment horizontal="center" vertical="center"/>
    </xf>
    <xf numFmtId="1" fontId="9" fillId="2" borderId="0" xfId="0" applyNumberFormat="1" applyFont="1" applyFill="1" applyAlignment="1">
      <alignment horizontal="center" vertical="center"/>
    </xf>
    <xf numFmtId="0" fontId="2" fillId="0" borderId="1" xfId="0" applyFont="1" applyFill="1" applyBorder="1" applyAlignment="1">
      <alignment horizontal="left" vertical="top" wrapText="1"/>
    </xf>
    <xf numFmtId="9" fontId="1" fillId="0" borderId="0" xfId="3" applyFont="1"/>
    <xf numFmtId="0" fontId="14" fillId="0" borderId="0" xfId="0" applyFont="1" applyFill="1" applyBorder="1" applyAlignment="1">
      <alignment vertical="center" wrapText="1"/>
    </xf>
    <xf numFmtId="9" fontId="9" fillId="0" borderId="1" xfId="3" applyFont="1" applyFill="1" applyBorder="1" applyAlignment="1">
      <alignment vertical="center" wrapText="1"/>
    </xf>
    <xf numFmtId="0" fontId="25" fillId="9" borderId="1" xfId="0" applyFont="1" applyFill="1" applyBorder="1" applyAlignment="1">
      <alignment horizontal="center" vertical="center" wrapText="1"/>
    </xf>
    <xf numFmtId="0" fontId="26" fillId="2" borderId="11" xfId="0" applyFont="1" applyFill="1" applyBorder="1" applyAlignment="1">
      <alignment horizontal="left" vertical="center"/>
    </xf>
    <xf numFmtId="0" fontId="25" fillId="9" borderId="10"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9" borderId="16" xfId="0" applyFont="1" applyFill="1" applyBorder="1" applyAlignment="1">
      <alignment horizontal="left" vertical="center" wrapText="1"/>
    </xf>
    <xf numFmtId="0" fontId="25" fillId="9" borderId="17" xfId="0" applyFont="1" applyFill="1" applyBorder="1" applyAlignment="1">
      <alignment horizontal="left" vertical="center" wrapText="1"/>
    </xf>
    <xf numFmtId="0" fontId="9" fillId="0" borderId="1" xfId="0" applyFont="1" applyBorder="1" applyAlignment="1">
      <alignment horizontal="justify" vertical="center" wrapText="1"/>
    </xf>
    <xf numFmtId="0" fontId="11" fillId="7" borderId="7" xfId="0" applyFont="1" applyFill="1" applyBorder="1" applyAlignment="1">
      <alignment horizontal="center" vertical="center"/>
    </xf>
    <xf numFmtId="0" fontId="11" fillId="7" borderId="0" xfId="0" applyFont="1" applyFill="1" applyAlignment="1">
      <alignment horizontal="center" vertical="center"/>
    </xf>
    <xf numFmtId="0" fontId="11" fillId="7" borderId="6" xfId="0" applyFont="1" applyFill="1" applyBorder="1" applyAlignment="1">
      <alignment horizontal="center" vertical="center"/>
    </xf>
    <xf numFmtId="0" fontId="23" fillId="5" borderId="9"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2" fillId="9" borderId="1" xfId="0" applyFont="1" applyFill="1" applyBorder="1" applyAlignment="1">
      <alignment horizontal="center" vertical="center"/>
    </xf>
    <xf numFmtId="1"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xf>
    <xf numFmtId="9" fontId="7" fillId="8" borderId="4" xfId="3" applyFont="1" applyFill="1" applyBorder="1" applyAlignment="1">
      <alignment horizontal="center" vertical="center" wrapText="1"/>
    </xf>
    <xf numFmtId="9" fontId="7" fillId="8" borderId="2" xfId="3" applyFont="1" applyFill="1" applyBorder="1" applyAlignment="1">
      <alignment horizontal="center" vertical="center" wrapText="1"/>
    </xf>
    <xf numFmtId="0" fontId="11" fillId="7" borderId="0" xfId="0" applyFont="1" applyFill="1" applyAlignment="1">
      <alignment horizontal="center"/>
    </xf>
    <xf numFmtId="0" fontId="9" fillId="0" borderId="10" xfId="0" applyFont="1" applyBorder="1" applyAlignment="1">
      <alignment horizontal="left" vertical="top" wrapText="1"/>
    </xf>
    <xf numFmtId="0" fontId="9" fillId="0" borderId="12" xfId="0" applyFont="1" applyBorder="1" applyAlignment="1">
      <alignment horizontal="left" vertical="top" wrapText="1"/>
    </xf>
    <xf numFmtId="0" fontId="9" fillId="0" borderId="3" xfId="0" applyFont="1" applyBorder="1" applyAlignment="1">
      <alignment horizontal="left" vertical="top" wrapText="1"/>
    </xf>
    <xf numFmtId="0" fontId="25" fillId="9" borderId="1" xfId="0" applyFont="1" applyFill="1" applyBorder="1" applyAlignment="1">
      <alignment horizontal="left" vertical="top" wrapText="1"/>
    </xf>
    <xf numFmtId="0" fontId="26" fillId="2" borderId="11" xfId="0" applyFont="1" applyFill="1" applyBorder="1" applyAlignment="1">
      <alignment horizontal="left" vertical="top"/>
    </xf>
    <xf numFmtId="0" fontId="25" fillId="9" borderId="10" xfId="0" applyFont="1" applyFill="1" applyBorder="1" applyAlignment="1">
      <alignment horizontal="left" vertical="top" wrapText="1"/>
    </xf>
    <xf numFmtId="0" fontId="25" fillId="9" borderId="3" xfId="0" applyFont="1" applyFill="1" applyBorder="1" applyAlignment="1">
      <alignment horizontal="left" vertical="top" wrapText="1"/>
    </xf>
    <xf numFmtId="0" fontId="25" fillId="5" borderId="1" xfId="0" applyFont="1" applyFill="1" applyBorder="1" applyAlignment="1">
      <alignment horizontal="left" vertical="top" wrapText="1"/>
    </xf>
    <xf numFmtId="0" fontId="27" fillId="5" borderId="1" xfId="0" applyFont="1" applyFill="1" applyBorder="1" applyAlignment="1">
      <alignment horizontal="left" vertical="top"/>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27" fillId="5" borderId="4" xfId="0" applyFont="1" applyFill="1" applyBorder="1" applyAlignment="1">
      <alignment horizontal="left" vertical="top" wrapText="1"/>
    </xf>
    <xf numFmtId="0" fontId="27" fillId="5" borderId="2" xfId="0" applyFont="1" applyFill="1" applyBorder="1" applyAlignment="1">
      <alignment horizontal="left" vertical="top" wrapText="1"/>
    </xf>
    <xf numFmtId="0" fontId="25" fillId="5" borderId="9"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8" xfId="0" applyFont="1" applyFill="1" applyBorder="1" applyAlignment="1">
      <alignment horizontal="left" vertical="top" wrapText="1"/>
    </xf>
    <xf numFmtId="0" fontId="25" fillId="5"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2" xfId="0" applyFont="1" applyFill="1" applyBorder="1" applyAlignment="1">
      <alignment horizontal="left" vertical="top" wrapText="1"/>
    </xf>
    <xf numFmtId="0" fontId="17" fillId="6" borderId="3" xfId="0"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9" fontId="17" fillId="6" borderId="1" xfId="3"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9" fillId="5" borderId="4" xfId="0" applyFont="1" applyFill="1" applyBorder="1" applyAlignment="1">
      <alignment horizontal="left" vertical="center" wrapText="1"/>
    </xf>
    <xf numFmtId="0" fontId="29" fillId="5" borderId="8"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4" fillId="2" borderId="8" xfId="0" applyFont="1" applyFill="1" applyBorder="1" applyAlignment="1">
      <alignment horizontal="center" vertical="center" wrapText="1"/>
    </xf>
    <xf numFmtId="0" fontId="6" fillId="8" borderId="1" xfId="0" applyFont="1" applyFill="1" applyBorder="1" applyAlignment="1">
      <alignment horizontal="center" vertical="center"/>
    </xf>
    <xf numFmtId="9" fontId="6" fillId="8" borderId="4" xfId="3" applyFont="1" applyFill="1" applyBorder="1" applyAlignment="1">
      <alignment horizontal="center" vertical="center" wrapText="1"/>
    </xf>
    <xf numFmtId="9" fontId="6" fillId="8" borderId="2" xfId="3" applyFont="1" applyFill="1" applyBorder="1" applyAlignment="1">
      <alignment horizontal="center" vertical="center" wrapText="1"/>
    </xf>
    <xf numFmtId="0" fontId="22" fillId="9" borderId="1" xfId="0" applyFont="1" applyFill="1" applyBorder="1" applyAlignment="1">
      <alignment horizontal="center" vertical="center" wrapText="1"/>
    </xf>
    <xf numFmtId="0" fontId="32" fillId="0" borderId="10" xfId="0" applyFont="1" applyBorder="1" applyAlignment="1">
      <alignment horizontal="left" vertical="top" wrapText="1"/>
    </xf>
    <xf numFmtId="0" fontId="32" fillId="0" borderId="12" xfId="0" applyFont="1" applyBorder="1" applyAlignment="1">
      <alignment horizontal="left" vertical="top" wrapText="1"/>
    </xf>
    <xf numFmtId="0" fontId="32" fillId="0" borderId="3" xfId="0" applyFont="1" applyBorder="1" applyAlignment="1">
      <alignment horizontal="left" vertical="top" wrapText="1"/>
    </xf>
    <xf numFmtId="0" fontId="26" fillId="0" borderId="1" xfId="0" applyFont="1" applyBorder="1" applyAlignment="1">
      <alignment horizontal="center"/>
    </xf>
    <xf numFmtId="0" fontId="26" fillId="12" borderId="1" xfId="0" applyFont="1" applyFill="1" applyBorder="1" applyAlignment="1">
      <alignment horizontal="center" vertical="center" wrapText="1"/>
    </xf>
    <xf numFmtId="0" fontId="26" fillId="12" borderId="1" xfId="0" applyFont="1" applyFill="1" applyBorder="1" applyAlignment="1">
      <alignment horizontal="left"/>
    </xf>
    <xf numFmtId="0" fontId="32" fillId="0" borderId="10" xfId="0" applyFont="1" applyBorder="1" applyAlignment="1">
      <alignment horizontal="center"/>
    </xf>
    <xf numFmtId="0" fontId="32" fillId="0" borderId="12" xfId="0" applyFont="1" applyBorder="1" applyAlignment="1">
      <alignment horizontal="center"/>
    </xf>
    <xf numFmtId="0" fontId="32" fillId="0" borderId="3" xfId="0" applyFont="1" applyBorder="1" applyAlignment="1">
      <alignment horizontal="center"/>
    </xf>
    <xf numFmtId="0" fontId="32" fillId="12" borderId="10" xfId="0" applyFont="1" applyFill="1" applyBorder="1" applyAlignment="1">
      <alignment horizontal="center"/>
    </xf>
    <xf numFmtId="0" fontId="32" fillId="12" borderId="3" xfId="0" applyFont="1" applyFill="1" applyBorder="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14" fontId="32" fillId="0" borderId="1" xfId="0" applyNumberFormat="1" applyFont="1" applyBorder="1" applyAlignment="1">
      <alignment horizont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3" fillId="9" borderId="10" xfId="0" applyFont="1" applyFill="1" applyBorder="1" applyAlignment="1">
      <alignment horizontal="center" vertical="center"/>
    </xf>
    <xf numFmtId="0" fontId="33" fillId="9" borderId="12" xfId="0" applyFont="1" applyFill="1" applyBorder="1" applyAlignment="1">
      <alignment horizontal="center" vertical="center"/>
    </xf>
    <xf numFmtId="0" fontId="33" fillId="9" borderId="3" xfId="0" applyFont="1" applyFill="1" applyBorder="1" applyAlignment="1">
      <alignment horizontal="center" vertical="center"/>
    </xf>
    <xf numFmtId="1" fontId="7" fillId="8" borderId="1" xfId="4"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26" fillId="2" borderId="13" xfId="0" applyFont="1" applyFill="1" applyBorder="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32" fillId="0" borderId="10" xfId="0" applyFont="1" applyBorder="1" applyAlignment="1">
      <alignment horizontal="justify" vertical="center" wrapText="1"/>
    </xf>
    <xf numFmtId="0" fontId="32" fillId="0" borderId="12" xfId="0" applyFont="1" applyBorder="1" applyAlignment="1">
      <alignment horizontal="justify" vertical="center" wrapText="1"/>
    </xf>
    <xf numFmtId="0" fontId="32" fillId="0" borderId="3" xfId="0" applyFont="1" applyBorder="1" applyAlignment="1">
      <alignment horizontal="justify" vertical="center" wrapText="1"/>
    </xf>
    <xf numFmtId="0" fontId="26" fillId="2" borderId="10" xfId="0" applyFont="1" applyFill="1" applyBorder="1" applyAlignment="1">
      <alignment horizontal="left" vertical="center"/>
    </xf>
    <xf numFmtId="0" fontId="26" fillId="2" borderId="18" xfId="0" applyFont="1" applyFill="1" applyBorder="1" applyAlignment="1">
      <alignment horizontal="left" vertical="center"/>
    </xf>
    <xf numFmtId="0" fontId="32" fillId="5" borderId="4" xfId="0" applyFont="1" applyFill="1" applyBorder="1" applyAlignment="1">
      <alignment horizontal="left" vertical="center" wrapText="1"/>
    </xf>
    <xf numFmtId="0" fontId="32" fillId="5" borderId="8"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8" fillId="2" borderId="10"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 fillId="0" borderId="0" xfId="0" applyFont="1" applyAlignment="1">
      <alignment horizontal="left" vertical="top" wrapText="1"/>
    </xf>
    <xf numFmtId="0" fontId="14" fillId="0" borderId="0"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4" fillId="11" borderId="0" xfId="0" applyFont="1" applyFill="1" applyBorder="1" applyAlignment="1">
      <alignment horizontal="center" vertical="center" wrapText="1"/>
    </xf>
    <xf numFmtId="1" fontId="13" fillId="0" borderId="1" xfId="0" applyNumberFormat="1" applyFont="1" applyBorder="1" applyAlignment="1">
      <alignment horizontal="center" vertical="center" wrapText="1"/>
    </xf>
  </cellXfs>
  <cellStyles count="6">
    <cellStyle name="Estilo 1" xfId="5"/>
    <cellStyle name="Millares" xfId="4" builtinId="3"/>
    <cellStyle name="Normal" xfId="0" builtinId="0"/>
    <cellStyle name="Normal 2 14" xfId="1"/>
    <cellStyle name="Normal 3" xfId="2"/>
    <cellStyle name="Porcentaje" xfId="3" builtinId="5"/>
  </cellStyles>
  <dxfs count="72">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9900"/>
        </patternFill>
      </fill>
    </dxf>
    <dxf>
      <fill>
        <patternFill>
          <bgColor rgb="FFFF0000"/>
        </patternFill>
      </fill>
    </dxf>
    <dxf>
      <fill>
        <patternFill>
          <bgColor rgb="FFFFC000"/>
        </patternFill>
      </fill>
    </dxf>
    <dxf>
      <fill>
        <patternFill>
          <bgColor rgb="FF0099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s>
  <tableStyles count="0" defaultTableStyle="TableStyleMedium2" defaultPivotStyle="PivotStyleLight16"/>
  <colors>
    <mruColors>
      <color rgb="FF008000"/>
      <color rgb="FF009900"/>
      <color rgb="FF16D448"/>
      <color rgb="FFFFFF66"/>
      <color rgb="FFF8F200"/>
      <color rgb="FFEAF5E3"/>
      <color rgb="FFFFFF00"/>
      <color rgb="FFDDEED2"/>
      <color rgb="FFCAE4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ES"/>
              <a:t>CONSOLIDADO CUMPLIMIENTO ACUMULADO  PLAN ANTICORRUPCION Y ATENCIÓN AL CIUDADANO 31 DICIEMBRE 2024</a:t>
            </a:r>
          </a:p>
        </c:rich>
      </c:tx>
      <c:layout>
        <c:manualLayout>
          <c:xMode val="edge"/>
          <c:yMode val="edge"/>
          <c:x val="0.12864139282757772"/>
          <c:y val="8.4905647763237595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029053514949433E-2"/>
          <c:y val="0.23739701070107797"/>
          <c:w val="0.86830584527060584"/>
          <c:h val="0.31066666399750897"/>
        </c:manualLayout>
      </c:layout>
      <c:barChart>
        <c:barDir val="col"/>
        <c:grouping val="clustered"/>
        <c:varyColors val="0"/>
        <c:ser>
          <c:idx val="0"/>
          <c:order val="0"/>
          <c:tx>
            <c:strRef>
              <c:f>'Consolidado de Cumplimiento 24'!$B$4</c:f>
              <c:strCache>
                <c:ptCount val="1"/>
                <c:pt idx="0">
                  <c:v>Actividades programadas 2024</c:v>
                </c:pt>
              </c:strCache>
            </c:strRef>
          </c:tx>
          <c:spPr>
            <a:solidFill>
              <a:schemeClr val="accent1"/>
            </a:solidFill>
            <a:ln>
              <a:noFill/>
            </a:ln>
            <a:effectLst/>
          </c:spPr>
          <c:invertIfNegative val="0"/>
          <c:cat>
            <c:strRef>
              <c:f>'Consolidado de Cumplimiento 24'!$A$5:$A$9</c:f>
              <c:strCache>
                <c:ptCount val="5"/>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strCache>
            </c:strRef>
          </c:cat>
          <c:val>
            <c:numRef>
              <c:f>'Consolidado de Cumplimiento 24'!$B$5:$B$10</c:f>
              <c:numCache>
                <c:formatCode>0</c:formatCode>
                <c:ptCount val="6"/>
                <c:pt idx="0">
                  <c:v>11</c:v>
                </c:pt>
                <c:pt idx="1">
                  <c:v>20</c:v>
                </c:pt>
                <c:pt idx="2">
                  <c:v>44</c:v>
                </c:pt>
                <c:pt idx="3">
                  <c:v>20</c:v>
                </c:pt>
                <c:pt idx="4">
                  <c:v>19</c:v>
                </c:pt>
                <c:pt idx="5" formatCode="General">
                  <c:v>114</c:v>
                </c:pt>
              </c:numCache>
            </c:numRef>
          </c:val>
          <c:extLst>
            <c:ext xmlns:c16="http://schemas.microsoft.com/office/drawing/2014/chart" uri="{C3380CC4-5D6E-409C-BE32-E72D297353CC}">
              <c16:uniqueId val="{00000000-372F-4091-8D76-2DE60F476642}"/>
            </c:ext>
          </c:extLst>
        </c:ser>
        <c:ser>
          <c:idx val="1"/>
          <c:order val="1"/>
          <c:tx>
            <c:strRef>
              <c:f>'Consolidado de Cumplimiento 24'!$C$4</c:f>
              <c:strCache>
                <c:ptCount val="1"/>
                <c:pt idx="0">
                  <c:v>Actividades cumplidas</c:v>
                </c:pt>
              </c:strCache>
            </c:strRef>
          </c:tx>
          <c:spPr>
            <a:solidFill>
              <a:schemeClr val="accent2"/>
            </a:solidFill>
            <a:ln>
              <a:noFill/>
            </a:ln>
            <a:effectLst/>
          </c:spPr>
          <c:invertIfNegative val="0"/>
          <c:cat>
            <c:strRef>
              <c:f>'Consolidado de Cumplimiento 24'!$A$5:$A$9</c:f>
              <c:strCache>
                <c:ptCount val="5"/>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strCache>
            </c:strRef>
          </c:cat>
          <c:val>
            <c:numRef>
              <c:f>'Consolidado de Cumplimiento 24'!$C$5:$C$10</c:f>
              <c:numCache>
                <c:formatCode>0.0</c:formatCode>
                <c:ptCount val="6"/>
                <c:pt idx="0" formatCode="0">
                  <c:v>6</c:v>
                </c:pt>
                <c:pt idx="1">
                  <c:v>7</c:v>
                </c:pt>
                <c:pt idx="2" formatCode="0">
                  <c:v>20</c:v>
                </c:pt>
                <c:pt idx="3" formatCode="0">
                  <c:v>12</c:v>
                </c:pt>
                <c:pt idx="4" formatCode="0">
                  <c:v>5</c:v>
                </c:pt>
                <c:pt idx="5" formatCode="0">
                  <c:v>50</c:v>
                </c:pt>
              </c:numCache>
            </c:numRef>
          </c:val>
          <c:extLst>
            <c:ext xmlns:c16="http://schemas.microsoft.com/office/drawing/2014/chart" uri="{C3380CC4-5D6E-409C-BE32-E72D297353CC}">
              <c16:uniqueId val="{00000001-372F-4091-8D76-2DE60F476642}"/>
            </c:ext>
          </c:extLst>
        </c:ser>
        <c:dLbls>
          <c:showLegendKey val="0"/>
          <c:showVal val="0"/>
          <c:showCatName val="0"/>
          <c:showSerName val="0"/>
          <c:showPercent val="0"/>
          <c:showBubbleSize val="0"/>
        </c:dLbls>
        <c:gapWidth val="219"/>
        <c:overlap val="-27"/>
        <c:axId val="1158285792"/>
        <c:axId val="1158264160"/>
      </c:barChart>
      <c:lineChart>
        <c:grouping val="standard"/>
        <c:varyColors val="0"/>
        <c:ser>
          <c:idx val="2"/>
          <c:order val="2"/>
          <c:tx>
            <c:strRef>
              <c:f>'Consolidado de Cumplimiento 24'!$D$4</c:f>
              <c:strCache>
                <c:ptCount val="1"/>
                <c:pt idx="0">
                  <c:v>Porcentaje cumplimiento  Corte 31 diciembre 2024</c:v>
                </c:pt>
              </c:strCache>
            </c:strRef>
          </c:tx>
          <c:spPr>
            <a:ln w="28575" cap="rnd">
              <a:solidFill>
                <a:schemeClr val="accent1">
                  <a:lumMod val="50000"/>
                </a:schemeClr>
              </a:solidFill>
              <a:round/>
            </a:ln>
            <a:effectLst/>
          </c:spPr>
          <c:marker>
            <c:symbol val="none"/>
          </c:marker>
          <c:dLbls>
            <c:dLbl>
              <c:idx val="0"/>
              <c:layout>
                <c:manualLayout>
                  <c:x val="-2.7741081780490638E-2"/>
                  <c:y val="-6.5533974320199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72F-4091-8D76-2DE60F476642}"/>
                </c:ext>
              </c:extLst>
            </c:dLbl>
            <c:dLbl>
              <c:idx val="1"/>
              <c:layout>
                <c:manualLayout>
                  <c:x val="-3.1704093463417925E-2"/>
                  <c:y val="-6.189319796907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72F-4091-8D76-2DE60F476642}"/>
                </c:ext>
              </c:extLst>
            </c:dLbl>
            <c:dLbl>
              <c:idx val="2"/>
              <c:layout>
                <c:manualLayout>
                  <c:x val="-3.5667105146345197E-2"/>
                  <c:y val="-5.4611645266833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72F-4091-8D76-2DE60F476642}"/>
                </c:ext>
              </c:extLst>
            </c:dLbl>
            <c:dLbl>
              <c:idx val="3"/>
              <c:layout>
                <c:manualLayout>
                  <c:x val="-2.5759575939027109E-2"/>
                  <c:y val="-3.6407763511222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72F-4091-8D76-2DE60F476642}"/>
                </c:ext>
              </c:extLst>
            </c:dLbl>
            <c:dLbl>
              <c:idx val="4"/>
              <c:layout>
                <c:manualLayout>
                  <c:x val="-5.9445175243910001E-3"/>
                  <c:y val="-2.18446581067332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72F-4091-8D76-2DE60F476642}"/>
                </c:ext>
              </c:extLst>
            </c:dLbl>
            <c:dLbl>
              <c:idx val="5"/>
              <c:layout>
                <c:manualLayout>
                  <c:x val="-1.4530874975492181E-16"/>
                  <c:y val="-5.8568319714362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72F-4091-8D76-2DE60F476642}"/>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 Cumplimiento 24'!$A$5:$A$10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24'!$D$5:$D$10</c:f>
              <c:numCache>
                <c:formatCode>0%</c:formatCode>
                <c:ptCount val="6"/>
                <c:pt idx="0">
                  <c:v>0.54545454545454541</c:v>
                </c:pt>
                <c:pt idx="1">
                  <c:v>0.35</c:v>
                </c:pt>
                <c:pt idx="2">
                  <c:v>0.45454545454545453</c:v>
                </c:pt>
                <c:pt idx="3">
                  <c:v>0.6</c:v>
                </c:pt>
                <c:pt idx="4">
                  <c:v>0.26315789473684209</c:v>
                </c:pt>
                <c:pt idx="5">
                  <c:v>0.43859649122807015</c:v>
                </c:pt>
              </c:numCache>
            </c:numRef>
          </c:val>
          <c:smooth val="0"/>
          <c:extLst>
            <c:ext xmlns:c16="http://schemas.microsoft.com/office/drawing/2014/chart" uri="{C3380CC4-5D6E-409C-BE32-E72D297353CC}">
              <c16:uniqueId val="{00000008-372F-4091-8D76-2DE60F476642}"/>
            </c:ext>
          </c:extLst>
        </c:ser>
        <c:dLbls>
          <c:showLegendKey val="0"/>
          <c:showVal val="0"/>
          <c:showCatName val="0"/>
          <c:showSerName val="0"/>
          <c:showPercent val="0"/>
          <c:showBubbleSize val="0"/>
        </c:dLbls>
        <c:marker val="1"/>
        <c:smooth val="0"/>
        <c:axId val="1158275392"/>
        <c:axId val="1158268320"/>
      </c:line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majorUnit val="10"/>
        <c:minorUnit val="1"/>
      </c:valAx>
      <c:valAx>
        <c:axId val="1158268320"/>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75392"/>
        <c:crosses val="max"/>
        <c:crossBetween val="between"/>
        <c:majorUnit val="0.15000000000000002"/>
      </c:valAx>
      <c:catAx>
        <c:axId val="1158275392"/>
        <c:scaling>
          <c:orientation val="minMax"/>
        </c:scaling>
        <c:delete val="1"/>
        <c:axPos val="b"/>
        <c:numFmt formatCode="General" sourceLinked="1"/>
        <c:majorTickMark val="none"/>
        <c:minorTickMark val="none"/>
        <c:tickLblPos val="nextTo"/>
        <c:crossAx val="1158268320"/>
        <c:crosses val="autoZero"/>
        <c:auto val="1"/>
        <c:lblAlgn val="ctr"/>
        <c:lblOffset val="100"/>
        <c:noMultiLvlLbl val="0"/>
      </c:catAx>
      <c:spPr>
        <a:noFill/>
        <a:ln>
          <a:noFill/>
        </a:ln>
        <a:effectLst/>
      </c:spPr>
    </c:plotArea>
    <c:legend>
      <c:legendPos val="b"/>
      <c:layout>
        <c:manualLayout>
          <c:xMode val="edge"/>
          <c:yMode val="edge"/>
          <c:x val="0.26727018326352597"/>
          <c:y val="0.84811989079990469"/>
          <c:w val="0.64895467846148447"/>
          <c:h val="0.1380126215975746"/>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ES"/>
              <a:t>CONSOLIDADO CUMPLIMIENTO ACUMULADO  PLAN ANTICORRUPCION Y ATENCIÓN AL CIUDADANO 31 DICIEMBRE  2023</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029007529254126E-2"/>
          <c:y val="0.17268202233372618"/>
          <c:w val="0.86830584527060584"/>
          <c:h val="0.25057417165738055"/>
        </c:manualLayout>
      </c:layout>
      <c:barChart>
        <c:barDir val="col"/>
        <c:grouping val="clustered"/>
        <c:varyColors val="0"/>
        <c:ser>
          <c:idx val="0"/>
          <c:order val="0"/>
          <c:tx>
            <c:strRef>
              <c:f>'Consolidado de Cumplimiento 23'!$B$4</c:f>
              <c:strCache>
                <c:ptCount val="1"/>
                <c:pt idx="0">
                  <c:v>Actividades programadas 2023</c:v>
                </c:pt>
              </c:strCache>
            </c:strRef>
          </c:tx>
          <c:spPr>
            <a:solidFill>
              <a:schemeClr val="accent1"/>
            </a:solidFill>
            <a:ln>
              <a:noFill/>
            </a:ln>
            <a:effectLst/>
          </c:spPr>
          <c:invertIfNegative val="0"/>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23'!$B$5:$B$10</c:f>
              <c:numCache>
                <c:formatCode>0</c:formatCode>
                <c:ptCount val="6"/>
                <c:pt idx="0">
                  <c:v>12</c:v>
                </c:pt>
                <c:pt idx="1">
                  <c:v>22</c:v>
                </c:pt>
                <c:pt idx="2">
                  <c:v>41</c:v>
                </c:pt>
                <c:pt idx="3">
                  <c:v>21</c:v>
                </c:pt>
                <c:pt idx="4">
                  <c:v>17</c:v>
                </c:pt>
                <c:pt idx="5" formatCode="General">
                  <c:v>113</c:v>
                </c:pt>
              </c:numCache>
            </c:numRef>
          </c:val>
          <c:extLst>
            <c:ext xmlns:c16="http://schemas.microsoft.com/office/drawing/2014/chart" uri="{C3380CC4-5D6E-409C-BE32-E72D297353CC}">
              <c16:uniqueId val="{00000000-2BC8-4EFA-A540-DE419F2B3D3A}"/>
            </c:ext>
          </c:extLst>
        </c:ser>
        <c:ser>
          <c:idx val="1"/>
          <c:order val="1"/>
          <c:tx>
            <c:strRef>
              <c:f>'Consolidado de Cumplimiento 23'!$C$4</c:f>
              <c:strCache>
                <c:ptCount val="1"/>
                <c:pt idx="0">
                  <c:v>Actividades cumplidas</c:v>
                </c:pt>
              </c:strCache>
            </c:strRef>
          </c:tx>
          <c:spPr>
            <a:solidFill>
              <a:schemeClr val="accent2"/>
            </a:solidFill>
            <a:ln>
              <a:noFill/>
            </a:ln>
            <a:effectLst/>
          </c:spPr>
          <c:invertIfNegative val="0"/>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23'!$C$5:$C$10</c:f>
              <c:numCache>
                <c:formatCode>0</c:formatCode>
                <c:ptCount val="6"/>
                <c:pt idx="0">
                  <c:v>12</c:v>
                </c:pt>
                <c:pt idx="1">
                  <c:v>10</c:v>
                </c:pt>
                <c:pt idx="2">
                  <c:v>37</c:v>
                </c:pt>
                <c:pt idx="3">
                  <c:v>21</c:v>
                </c:pt>
                <c:pt idx="4">
                  <c:v>14</c:v>
                </c:pt>
                <c:pt idx="5" formatCode="General">
                  <c:v>94</c:v>
                </c:pt>
              </c:numCache>
            </c:numRef>
          </c:val>
          <c:extLst>
            <c:ext xmlns:c16="http://schemas.microsoft.com/office/drawing/2014/chart" uri="{C3380CC4-5D6E-409C-BE32-E72D297353CC}">
              <c16:uniqueId val="{00000001-2BC8-4EFA-A540-DE419F2B3D3A}"/>
            </c:ext>
          </c:extLst>
        </c:ser>
        <c:dLbls>
          <c:showLegendKey val="0"/>
          <c:showVal val="0"/>
          <c:showCatName val="0"/>
          <c:showSerName val="0"/>
          <c:showPercent val="0"/>
          <c:showBubbleSize val="0"/>
        </c:dLbls>
        <c:gapWidth val="219"/>
        <c:overlap val="-27"/>
        <c:axId val="1158285792"/>
        <c:axId val="1158264160"/>
      </c:barChart>
      <c:lineChart>
        <c:grouping val="standard"/>
        <c:varyColors val="0"/>
        <c:ser>
          <c:idx val="2"/>
          <c:order val="2"/>
          <c:tx>
            <c:strRef>
              <c:f>'Consolidado de Cumplimiento 23'!$D$4</c:f>
              <c:strCache>
                <c:ptCount val="1"/>
                <c:pt idx="0">
                  <c:v>Porcentaje cumplimiento  Corte 31 diciembre 2023</c:v>
                </c:pt>
              </c:strCache>
            </c:strRef>
          </c:tx>
          <c:spPr>
            <a:ln w="28575" cap="rnd">
              <a:solidFill>
                <a:schemeClr val="accent1">
                  <a:lumMod val="50000"/>
                </a:schemeClr>
              </a:solidFill>
              <a:round/>
            </a:ln>
            <a:effectLst/>
          </c:spPr>
          <c:marker>
            <c:symbol val="none"/>
          </c:marker>
          <c:dLbls>
            <c:dLbl>
              <c:idx val="0"/>
              <c:layout>
                <c:manualLayout>
                  <c:x val="-2.7741081780490638E-2"/>
                  <c:y val="-6.5533974320199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C8-4EFA-A540-DE419F2B3D3A}"/>
                </c:ext>
              </c:extLst>
            </c:dLbl>
            <c:dLbl>
              <c:idx val="1"/>
              <c:layout>
                <c:manualLayout>
                  <c:x val="-3.1704093463417925E-2"/>
                  <c:y val="-6.189319796907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BC8-4EFA-A540-DE419F2B3D3A}"/>
                </c:ext>
              </c:extLst>
            </c:dLbl>
            <c:dLbl>
              <c:idx val="2"/>
              <c:layout>
                <c:manualLayout>
                  <c:x val="-3.5667105146345197E-2"/>
                  <c:y val="-5.4611645266833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BC8-4EFA-A540-DE419F2B3D3A}"/>
                </c:ext>
              </c:extLst>
            </c:dLbl>
            <c:dLbl>
              <c:idx val="3"/>
              <c:layout>
                <c:manualLayout>
                  <c:x val="-2.5759575939027109E-2"/>
                  <c:y val="-3.6407763511222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BC8-4EFA-A540-DE419F2B3D3A}"/>
                </c:ext>
              </c:extLst>
            </c:dLbl>
            <c:dLbl>
              <c:idx val="4"/>
              <c:layout>
                <c:manualLayout>
                  <c:x val="-5.9445175243910001E-3"/>
                  <c:y val="-2.18446581067332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BC8-4EFA-A540-DE419F2B3D3A}"/>
                </c:ext>
              </c:extLst>
            </c:dLbl>
            <c:dLbl>
              <c:idx val="5"/>
              <c:layout>
                <c:manualLayout>
                  <c:x val="-1.4530874975492181E-16"/>
                  <c:y val="-5.8568319714362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BC8-4EFA-A540-DE419F2B3D3A}"/>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23'!$D$5:$D$10</c:f>
              <c:numCache>
                <c:formatCode>0%</c:formatCode>
                <c:ptCount val="6"/>
                <c:pt idx="0">
                  <c:v>1</c:v>
                </c:pt>
                <c:pt idx="1">
                  <c:v>0.45454545454545453</c:v>
                </c:pt>
                <c:pt idx="2">
                  <c:v>0.90243902439024393</c:v>
                </c:pt>
                <c:pt idx="3">
                  <c:v>1</c:v>
                </c:pt>
                <c:pt idx="4">
                  <c:v>0.82352941176470584</c:v>
                </c:pt>
                <c:pt idx="5">
                  <c:v>0.83185840707964598</c:v>
                </c:pt>
              </c:numCache>
            </c:numRef>
          </c:val>
          <c:smooth val="0"/>
          <c:extLst>
            <c:ext xmlns:c16="http://schemas.microsoft.com/office/drawing/2014/chart" uri="{C3380CC4-5D6E-409C-BE32-E72D297353CC}">
              <c16:uniqueId val="{00000002-2BC8-4EFA-A540-DE419F2B3D3A}"/>
            </c:ext>
          </c:extLst>
        </c:ser>
        <c:dLbls>
          <c:showLegendKey val="0"/>
          <c:showVal val="0"/>
          <c:showCatName val="0"/>
          <c:showSerName val="0"/>
          <c:showPercent val="0"/>
          <c:showBubbleSize val="0"/>
        </c:dLbls>
        <c:marker val="1"/>
        <c:smooth val="0"/>
        <c:axId val="1158275392"/>
        <c:axId val="1158268320"/>
      </c:line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valAx>
      <c:valAx>
        <c:axId val="1158268320"/>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75392"/>
        <c:crosses val="max"/>
        <c:crossBetween val="between"/>
        <c:majorUnit val="0.15000000000000002"/>
      </c:valAx>
      <c:catAx>
        <c:axId val="1158275392"/>
        <c:scaling>
          <c:orientation val="minMax"/>
        </c:scaling>
        <c:delete val="1"/>
        <c:axPos val="b"/>
        <c:numFmt formatCode="General" sourceLinked="1"/>
        <c:majorTickMark val="none"/>
        <c:minorTickMark val="none"/>
        <c:tickLblPos val="nextTo"/>
        <c:crossAx val="115826832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ES"/>
              <a:t>COMPARATIVO CUMPLIMIENTO ACUMULADO  PLAN ANTICORRUPCION Y ATENCIÓN AL CIUDADANO 31 DICIEMBRE 2023 -2024</a:t>
            </a:r>
          </a:p>
        </c:rich>
      </c:tx>
      <c:layout>
        <c:manualLayout>
          <c:xMode val="edge"/>
          <c:yMode val="edge"/>
          <c:x val="0.12864139282757772"/>
          <c:y val="8.4905647763237595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441820333238254E-2"/>
          <c:y val="0.16343707682096764"/>
          <c:w val="0.86830584527060584"/>
          <c:h val="0.41236157308266058"/>
        </c:manualLayout>
      </c:layout>
      <c:barChart>
        <c:barDir val="col"/>
        <c:grouping val="clustered"/>
        <c:varyColors val="0"/>
        <c:ser>
          <c:idx val="3"/>
          <c:order val="0"/>
          <c:tx>
            <c:strRef>
              <c:f>'comparativo Cumplimiento 24 23'!$B$4</c:f>
              <c:strCache>
                <c:ptCount val="1"/>
                <c:pt idx="0">
                  <c:v>Porcentaje cumplimiento  Corte 31 diciembre 2023</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'comparativo Cumplimiento 24 23'!$A$5:$A$10</c15:sqref>
                  </c15:fullRef>
                </c:ext>
              </c:extLst>
              <c:f>'comparativo Cumplimiento 24 23'!$A$5:$A$9</c:f>
              <c:strCache>
                <c:ptCount val="5"/>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strCache>
            </c:strRef>
          </c:cat>
          <c:val>
            <c:numRef>
              <c:extLst>
                <c:ext xmlns:c15="http://schemas.microsoft.com/office/drawing/2012/chart" uri="{02D57815-91ED-43cb-92C2-25804820EDAC}">
                  <c15:fullRef>
                    <c15:sqref>'comparativo Cumplimiento 24 23'!$B$5:$B$10</c15:sqref>
                  </c15:fullRef>
                </c:ext>
              </c:extLst>
              <c:f>'comparativo Cumplimiento 24 23'!$B$5:$B$9</c:f>
              <c:numCache>
                <c:formatCode>0%</c:formatCode>
                <c:ptCount val="5"/>
                <c:pt idx="0">
                  <c:v>1</c:v>
                </c:pt>
                <c:pt idx="1">
                  <c:v>0.45454545454545453</c:v>
                </c:pt>
                <c:pt idx="2">
                  <c:v>0.90243902439024393</c:v>
                </c:pt>
                <c:pt idx="3">
                  <c:v>1</c:v>
                </c:pt>
                <c:pt idx="4">
                  <c:v>0.82352941176470584</c:v>
                </c:pt>
              </c:numCache>
            </c:numRef>
          </c:val>
          <c:extLst>
            <c:ext xmlns:c16="http://schemas.microsoft.com/office/drawing/2014/chart" uri="{C3380CC4-5D6E-409C-BE32-E72D297353CC}">
              <c16:uniqueId val="{00000009-BE90-4D24-B9A4-6CB948435EBB}"/>
            </c:ext>
          </c:extLst>
        </c:ser>
        <c:ser>
          <c:idx val="2"/>
          <c:order val="1"/>
          <c:tx>
            <c:strRef>
              <c:f>'comparativo Cumplimiento 24 23'!$C$4</c:f>
              <c:strCache>
                <c:ptCount val="1"/>
                <c:pt idx="0">
                  <c:v>Porcentaje cumplimiento  Corte 31 diciembre 2024</c:v>
                </c:pt>
              </c:strCache>
            </c:strRef>
          </c:tx>
          <c:spPr>
            <a:solidFill>
              <a:schemeClr val="accent1"/>
            </a:solidFill>
            <a:ln w="6350" cap="flat" cmpd="sng" algn="ctr">
              <a:solidFill>
                <a:schemeClr val="accent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noFill/>
                      <a:round/>
                    </a:ln>
                    <a:effectLst/>
                  </c:spPr>
                </c15:leaderLines>
              </c:ext>
            </c:extLst>
          </c:dLbls>
          <c:trendline>
            <c:spPr>
              <a:ln w="12700" cap="flat" cmpd="sng" algn="ctr">
                <a:solidFill>
                  <a:schemeClr val="dk1"/>
                </a:solidFill>
                <a:prstDash val="solid"/>
                <a:miter lim="800000"/>
              </a:ln>
              <a:effectLst/>
            </c:spPr>
            <c:trendlineType val="linear"/>
            <c:dispRSqr val="0"/>
            <c:dispEq val="0"/>
          </c:trendline>
          <c:cat>
            <c:strRef>
              <c:extLst>
                <c:ext xmlns:c15="http://schemas.microsoft.com/office/drawing/2012/chart" uri="{02D57815-91ED-43cb-92C2-25804820EDAC}">
                  <c15:fullRef>
                    <c15:sqref>'comparativo Cumplimiento 24 23'!$A$5:$A$10</c15:sqref>
                  </c15:fullRef>
                </c:ext>
              </c:extLst>
              <c:f>'comparativo Cumplimiento 24 23'!$A$5:$A$9</c:f>
              <c:strCache>
                <c:ptCount val="5"/>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strCache>
            </c:strRef>
          </c:cat>
          <c:val>
            <c:numRef>
              <c:extLst>
                <c:ext xmlns:c15="http://schemas.microsoft.com/office/drawing/2012/chart" uri="{02D57815-91ED-43cb-92C2-25804820EDAC}">
                  <c15:fullRef>
                    <c15:sqref>'comparativo Cumplimiento 24 23'!$C$5:$C$10</c15:sqref>
                  </c15:fullRef>
                </c:ext>
              </c:extLst>
              <c:f>'comparativo Cumplimiento 24 23'!$C$5:$C$9</c:f>
              <c:numCache>
                <c:formatCode>0%</c:formatCode>
                <c:ptCount val="5"/>
                <c:pt idx="0">
                  <c:v>0.54545454545454541</c:v>
                </c:pt>
                <c:pt idx="1">
                  <c:v>0.35</c:v>
                </c:pt>
                <c:pt idx="2">
                  <c:v>0.45454545454545453</c:v>
                </c:pt>
                <c:pt idx="3">
                  <c:v>0.6</c:v>
                </c:pt>
                <c:pt idx="4">
                  <c:v>0.21052631578947367</c:v>
                </c:pt>
              </c:numCache>
            </c:numRef>
          </c:val>
          <c:extLst>
            <c:ext xmlns:c16="http://schemas.microsoft.com/office/drawing/2014/chart" uri="{C3380CC4-5D6E-409C-BE32-E72D297353CC}">
              <c16:uniqueId val="{00000008-BE90-4D24-B9A4-6CB948435EBB}"/>
            </c:ext>
          </c:extLst>
        </c:ser>
        <c:dLbls>
          <c:showLegendKey val="0"/>
          <c:showVal val="0"/>
          <c:showCatName val="0"/>
          <c:showSerName val="0"/>
          <c:showPercent val="0"/>
          <c:showBubbleSize val="0"/>
        </c:dLbls>
        <c:gapWidth val="150"/>
        <c:axId val="1158285792"/>
        <c:axId val="1158264160"/>
      </c:bar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050" b="1"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majorUnit val="0.2"/>
      </c:valAx>
      <c:spPr>
        <a:noFill/>
        <a:ln>
          <a:noFill/>
        </a:ln>
        <a:effectLst/>
      </c:spPr>
    </c:plotArea>
    <c:legend>
      <c:legendPos val="b"/>
      <c:layout>
        <c:manualLayout>
          <c:xMode val="edge"/>
          <c:yMode val="edge"/>
          <c:x val="0.26727018326352597"/>
          <c:y val="0.84811989079990469"/>
          <c:w val="0.54381643055513984"/>
          <c:h val="0.1380126215975746"/>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516466</xdr:colOff>
      <xdr:row>0</xdr:row>
      <xdr:rowOff>93133</xdr:rowOff>
    </xdr:from>
    <xdr:to>
      <xdr:col>0</xdr:col>
      <xdr:colOff>1583266</xdr:colOff>
      <xdr:row>2</xdr:row>
      <xdr:rowOff>47419</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6466" y="93133"/>
          <a:ext cx="1066800" cy="580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522142</xdr:colOff>
      <xdr:row>0</xdr:row>
      <xdr:rowOff>109153</xdr:rowOff>
    </xdr:from>
    <xdr:to>
      <xdr:col>0</xdr:col>
      <xdr:colOff>1941367</xdr:colOff>
      <xdr:row>2</xdr:row>
      <xdr:rowOff>203530</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2142" y="109153"/>
          <a:ext cx="1419225" cy="856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516466</xdr:colOff>
      <xdr:row>0</xdr:row>
      <xdr:rowOff>93133</xdr:rowOff>
    </xdr:from>
    <xdr:to>
      <xdr:col>0</xdr:col>
      <xdr:colOff>1583266</xdr:colOff>
      <xdr:row>2</xdr:row>
      <xdr:rowOff>116845</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6466" y="93133"/>
          <a:ext cx="1066800" cy="5799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36512</xdr:colOff>
      <xdr:row>0</xdr:row>
      <xdr:rowOff>111125</xdr:rowOff>
    </xdr:from>
    <xdr:to>
      <xdr:col>9</xdr:col>
      <xdr:colOff>581025</xdr:colOff>
      <xdr:row>0</xdr:row>
      <xdr:rowOff>882650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10689272" y="111125"/>
          <a:ext cx="1413193"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504824</xdr:colOff>
      <xdr:row>0</xdr:row>
      <xdr:rowOff>187085</xdr:rowOff>
    </xdr:from>
    <xdr:to>
      <xdr:col>0</xdr:col>
      <xdr:colOff>1924049</xdr:colOff>
      <xdr:row>2</xdr:row>
      <xdr:rowOff>205262</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04824" y="187085"/>
          <a:ext cx="1419225" cy="780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522142</xdr:colOff>
      <xdr:row>0</xdr:row>
      <xdr:rowOff>109153</xdr:rowOff>
    </xdr:from>
    <xdr:to>
      <xdr:col>0</xdr:col>
      <xdr:colOff>1941367</xdr:colOff>
      <xdr:row>2</xdr:row>
      <xdr:rowOff>294970</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2142" y="109153"/>
          <a:ext cx="1419225" cy="8563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178859</xdr:colOff>
      <xdr:row>0</xdr:row>
      <xdr:rowOff>249554</xdr:rowOff>
    </xdr:from>
    <xdr:to>
      <xdr:col>0</xdr:col>
      <xdr:colOff>1177926</xdr:colOff>
      <xdr:row>2</xdr:row>
      <xdr:rowOff>50242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59" y="249554"/>
          <a:ext cx="999067" cy="509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804333</xdr:colOff>
      <xdr:row>0</xdr:row>
      <xdr:rowOff>42333</xdr:rowOff>
    </xdr:from>
    <xdr:to>
      <xdr:col>11</xdr:col>
      <xdr:colOff>711199</xdr:colOff>
      <xdr:row>15</xdr:row>
      <xdr:rowOff>143933</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178859</xdr:colOff>
      <xdr:row>0</xdr:row>
      <xdr:rowOff>249554</xdr:rowOff>
    </xdr:from>
    <xdr:to>
      <xdr:col>0</xdr:col>
      <xdr:colOff>1177926</xdr:colOff>
      <xdr:row>2</xdr:row>
      <xdr:rowOff>50242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59" y="249554"/>
          <a:ext cx="999067" cy="511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1024468</xdr:colOff>
      <xdr:row>1</xdr:row>
      <xdr:rowOff>143932</xdr:rowOff>
    </xdr:from>
    <xdr:to>
      <xdr:col>12</xdr:col>
      <xdr:colOff>25399</xdr:colOff>
      <xdr:row>13</xdr:row>
      <xdr:rowOff>160867</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85726</xdr:colOff>
      <xdr:row>1</xdr:row>
      <xdr:rowOff>4020</xdr:rowOff>
    </xdr:from>
    <xdr:to>
      <xdr:col>0</xdr:col>
      <xdr:colOff>1084793</xdr:colOff>
      <xdr:row>2</xdr:row>
      <xdr:rowOff>211108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410420"/>
          <a:ext cx="999067" cy="511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702732</xdr:colOff>
      <xdr:row>0</xdr:row>
      <xdr:rowOff>186265</xdr:rowOff>
    </xdr:from>
    <xdr:to>
      <xdr:col>9</xdr:col>
      <xdr:colOff>118532</xdr:colOff>
      <xdr:row>16</xdr:row>
      <xdr:rowOff>110065</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etrosalud">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etrosalud" id="{DCEF4225-51D3-4F97-BBA6-873F8AB80245}" vid="{B86FE798-3CD5-4D89-A6F8-0D1E4250E0D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7"/>
  <sheetViews>
    <sheetView topLeftCell="D1" zoomScale="90" zoomScaleNormal="90" zoomScaleSheetLayoutView="80" workbookViewId="0">
      <selection activeCell="I14" sqref="I14"/>
    </sheetView>
  </sheetViews>
  <sheetFormatPr baseColWidth="10" defaultColWidth="26.5" defaultRowHeight="15" x14ac:dyDescent="0.25"/>
  <cols>
    <col min="1" max="1" width="26.5" style="6"/>
    <col min="2" max="2" width="37.59765625" style="6" customWidth="1"/>
    <col min="3" max="3" width="43.296875" style="6" customWidth="1"/>
    <col min="4" max="4" width="31.3984375" style="6" customWidth="1"/>
    <col min="5" max="5" width="17.3984375" style="6" customWidth="1"/>
    <col min="6" max="7" width="17.3984375" style="38" customWidth="1"/>
    <col min="8" max="8" width="26.5" style="70"/>
    <col min="9" max="9" width="83.09765625" style="69" customWidth="1"/>
    <col min="10" max="16384" width="26.5" style="6"/>
  </cols>
  <sheetData>
    <row r="1" spans="1:10" ht="28.2" customHeight="1" x14ac:dyDescent="0.25">
      <c r="A1" s="188" t="s">
        <v>247</v>
      </c>
      <c r="B1" s="189"/>
      <c r="C1" s="189"/>
      <c r="D1" s="189"/>
      <c r="E1" s="189"/>
      <c r="F1" s="189"/>
      <c r="G1" s="189"/>
      <c r="H1" s="189"/>
      <c r="I1" s="190"/>
    </row>
    <row r="2" spans="1:10" ht="21.75" customHeight="1" x14ac:dyDescent="0.25">
      <c r="A2" s="198" t="s">
        <v>45</v>
      </c>
      <c r="B2" s="198"/>
      <c r="C2" s="198"/>
      <c r="D2" s="198"/>
      <c r="E2" s="198"/>
      <c r="F2" s="198"/>
      <c r="G2" s="198"/>
      <c r="H2" s="198"/>
      <c r="I2" s="198"/>
    </row>
    <row r="3" spans="1:10" ht="27.75" customHeight="1" x14ac:dyDescent="0.25">
      <c r="A3" s="188" t="s">
        <v>31</v>
      </c>
      <c r="B3" s="189"/>
      <c r="C3" s="189"/>
      <c r="D3" s="189"/>
      <c r="E3" s="189"/>
      <c r="F3" s="189"/>
      <c r="G3" s="189"/>
      <c r="H3" s="189"/>
      <c r="I3" s="190"/>
    </row>
    <row r="4" spans="1:10" ht="39" customHeight="1" x14ac:dyDescent="0.25">
      <c r="A4" s="193" t="s">
        <v>38</v>
      </c>
      <c r="B4" s="193"/>
      <c r="C4" s="193"/>
      <c r="D4" s="193"/>
      <c r="E4" s="193"/>
      <c r="F4" s="194" t="s">
        <v>266</v>
      </c>
      <c r="G4" s="194"/>
      <c r="H4" s="196" t="s">
        <v>19</v>
      </c>
      <c r="I4" s="195" t="s">
        <v>3</v>
      </c>
    </row>
    <row r="5" spans="1:10" ht="45" x14ac:dyDescent="0.25">
      <c r="A5" s="74" t="s">
        <v>2</v>
      </c>
      <c r="B5" s="74" t="s">
        <v>82</v>
      </c>
      <c r="C5" s="74" t="s">
        <v>83</v>
      </c>
      <c r="D5" s="74" t="s">
        <v>84</v>
      </c>
      <c r="E5" s="74" t="s">
        <v>85</v>
      </c>
      <c r="F5" s="73" t="s">
        <v>37</v>
      </c>
      <c r="G5" s="73" t="s">
        <v>0</v>
      </c>
      <c r="H5" s="197"/>
      <c r="I5" s="195"/>
    </row>
    <row r="6" spans="1:10" s="72" customFormat="1" ht="228.6" customHeight="1" x14ac:dyDescent="0.25">
      <c r="A6" s="75" t="s">
        <v>86</v>
      </c>
      <c r="B6" s="76" t="s">
        <v>87</v>
      </c>
      <c r="C6" s="77" t="s">
        <v>88</v>
      </c>
      <c r="D6" s="78" t="s">
        <v>89</v>
      </c>
      <c r="E6" s="79" t="s">
        <v>90</v>
      </c>
      <c r="F6" s="132">
        <v>2</v>
      </c>
      <c r="G6" s="132">
        <v>1</v>
      </c>
      <c r="H6" s="20">
        <f t="shared" ref="H6:H11" si="0">+G6/F6</f>
        <v>0.5</v>
      </c>
      <c r="I6" s="67" t="s">
        <v>256</v>
      </c>
    </row>
    <row r="7" spans="1:10" ht="305.39999999999998" customHeight="1" x14ac:dyDescent="0.25">
      <c r="A7" s="80" t="s">
        <v>91</v>
      </c>
      <c r="B7" s="76" t="s">
        <v>35</v>
      </c>
      <c r="C7" s="77" t="s">
        <v>46</v>
      </c>
      <c r="D7" s="78" t="s">
        <v>89</v>
      </c>
      <c r="E7" s="79" t="s">
        <v>92</v>
      </c>
      <c r="F7" s="34">
        <v>1</v>
      </c>
      <c r="G7" s="34">
        <v>1</v>
      </c>
      <c r="H7" s="20">
        <f t="shared" si="0"/>
        <v>1</v>
      </c>
      <c r="I7" s="67" t="s">
        <v>257</v>
      </c>
    </row>
    <row r="8" spans="1:10" ht="52.2" customHeight="1" x14ac:dyDescent="0.25">
      <c r="A8" s="191" t="s">
        <v>93</v>
      </c>
      <c r="B8" s="77" t="s">
        <v>47</v>
      </c>
      <c r="C8" s="77" t="s">
        <v>94</v>
      </c>
      <c r="D8" s="78" t="s">
        <v>95</v>
      </c>
      <c r="E8" s="79">
        <v>45322</v>
      </c>
      <c r="F8" s="34">
        <v>1</v>
      </c>
      <c r="G8" s="34">
        <v>1</v>
      </c>
      <c r="H8" s="20">
        <f t="shared" si="0"/>
        <v>1</v>
      </c>
      <c r="I8" s="67" t="s">
        <v>246</v>
      </c>
    </row>
    <row r="9" spans="1:10" ht="181.8" customHeight="1" x14ac:dyDescent="0.25">
      <c r="A9" s="192"/>
      <c r="B9" s="77" t="s">
        <v>63</v>
      </c>
      <c r="C9" s="77" t="s">
        <v>255</v>
      </c>
      <c r="D9" s="78" t="s">
        <v>258</v>
      </c>
      <c r="E9" s="79" t="s">
        <v>96</v>
      </c>
      <c r="F9" s="66">
        <v>1</v>
      </c>
      <c r="G9" s="66">
        <v>0</v>
      </c>
      <c r="H9" s="20">
        <f t="shared" si="0"/>
        <v>0</v>
      </c>
      <c r="I9" s="56" t="s">
        <v>267</v>
      </c>
    </row>
    <row r="10" spans="1:10" ht="109.8" customHeight="1" x14ac:dyDescent="0.25">
      <c r="A10" s="80" t="s">
        <v>97</v>
      </c>
      <c r="B10" s="76" t="s">
        <v>98</v>
      </c>
      <c r="C10" s="77" t="s">
        <v>99</v>
      </c>
      <c r="D10" s="78" t="s">
        <v>258</v>
      </c>
      <c r="E10" s="81" t="s">
        <v>100</v>
      </c>
      <c r="F10" s="34">
        <v>3</v>
      </c>
      <c r="G10" s="34">
        <v>0</v>
      </c>
      <c r="H10" s="20">
        <f t="shared" si="0"/>
        <v>0</v>
      </c>
      <c r="I10" s="56" t="s">
        <v>267</v>
      </c>
      <c r="J10" s="8"/>
    </row>
    <row r="11" spans="1:10" ht="171" customHeight="1" x14ac:dyDescent="0.25">
      <c r="A11" s="80" t="s">
        <v>101</v>
      </c>
      <c r="B11" s="171" t="s">
        <v>48</v>
      </c>
      <c r="C11" s="172" t="s">
        <v>64</v>
      </c>
      <c r="D11" s="173" t="s">
        <v>55</v>
      </c>
      <c r="E11" s="168" t="s">
        <v>102</v>
      </c>
      <c r="F11" s="169">
        <v>3</v>
      </c>
      <c r="G11" s="169">
        <v>3</v>
      </c>
      <c r="H11" s="170">
        <f t="shared" si="0"/>
        <v>1</v>
      </c>
      <c r="I11" s="166" t="s">
        <v>268</v>
      </c>
    </row>
    <row r="12" spans="1:10" ht="45" customHeight="1" x14ac:dyDescent="0.25">
      <c r="A12" s="187" t="s">
        <v>103</v>
      </c>
      <c r="B12" s="187"/>
      <c r="C12" s="187"/>
      <c r="D12" s="187"/>
      <c r="E12" s="187"/>
      <c r="F12" s="153"/>
      <c r="G12" s="153"/>
      <c r="H12" s="180"/>
    </row>
    <row r="13" spans="1:10" s="7" customFormat="1" ht="31.2" customHeight="1" x14ac:dyDescent="0.25">
      <c r="A13" s="181" t="s">
        <v>104</v>
      </c>
      <c r="B13" s="182" t="s">
        <v>105</v>
      </c>
      <c r="C13" s="182"/>
      <c r="D13" s="182" t="s">
        <v>105</v>
      </c>
      <c r="E13" s="182"/>
      <c r="F13" s="37">
        <f>SUM(F6:F11)</f>
        <v>11</v>
      </c>
      <c r="G13" s="37">
        <f>SUM(G6:G11)</f>
        <v>6</v>
      </c>
      <c r="H13" s="22">
        <f>+G13/F13</f>
        <v>0.54545454545454541</v>
      </c>
      <c r="I13" s="68"/>
    </row>
    <row r="14" spans="1:10" ht="57.6" customHeight="1" x14ac:dyDescent="0.25">
      <c r="A14" s="181"/>
      <c r="B14" s="183" t="s">
        <v>106</v>
      </c>
      <c r="C14" s="184"/>
      <c r="D14" s="185" t="s">
        <v>107</v>
      </c>
      <c r="E14" s="186"/>
      <c r="F14" s="186"/>
      <c r="G14" s="186"/>
      <c r="H14" s="186"/>
    </row>
    <row r="15" spans="1:10" x14ac:dyDescent="0.25">
      <c r="F15" s="38" t="s">
        <v>18</v>
      </c>
    </row>
    <row r="17" spans="10:11" x14ac:dyDescent="0.25">
      <c r="J17" s="6">
        <v>6</v>
      </c>
      <c r="K17" s="6">
        <f>I17/J17</f>
        <v>0</v>
      </c>
    </row>
  </sheetData>
  <mergeCells count="14">
    <mergeCell ref="A12:E12"/>
    <mergeCell ref="A1:I1"/>
    <mergeCell ref="A3:I3"/>
    <mergeCell ref="A8:A9"/>
    <mergeCell ref="A4:E4"/>
    <mergeCell ref="F4:G4"/>
    <mergeCell ref="I4:I5"/>
    <mergeCell ref="H4:H5"/>
    <mergeCell ref="A2:I2"/>
    <mergeCell ref="A13:A14"/>
    <mergeCell ref="B13:C13"/>
    <mergeCell ref="D13:E13"/>
    <mergeCell ref="B14:C14"/>
    <mergeCell ref="D14:H14"/>
  </mergeCells>
  <conditionalFormatting sqref="H13 H6:H11">
    <cfRule type="cellIs" dxfId="71" priority="1" operator="between">
      <formula>0.8</formula>
      <formula>1</formula>
    </cfRule>
    <cfRule type="cellIs" dxfId="70" priority="2" operator="between">
      <formula>0.6</formula>
      <formula>0.79</formula>
    </cfRule>
    <cfRule type="cellIs" dxfId="69" priority="3" operator="between">
      <formula>0</formula>
      <formula>0.59</formula>
    </cfRule>
  </conditionalFormatting>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9"/>
  <sheetViews>
    <sheetView topLeftCell="B1" zoomScale="88" zoomScaleNormal="88" zoomScaleSheetLayoutView="87" workbookViewId="0">
      <selection activeCell="F4" sqref="F4:G4"/>
    </sheetView>
  </sheetViews>
  <sheetFormatPr baseColWidth="10" defaultColWidth="11.3984375" defaultRowHeight="13.8" x14ac:dyDescent="0.25"/>
  <cols>
    <col min="1" max="1" width="33.59765625" style="47" customWidth="1"/>
    <col min="2" max="2" width="34.796875" style="47" customWidth="1"/>
    <col min="3" max="3" width="40.5" style="47" customWidth="1"/>
    <col min="4" max="4" width="36.796875" style="47" customWidth="1"/>
    <col min="5" max="5" width="29.59765625" style="139" customWidth="1"/>
    <col min="6" max="6" width="18.8984375" style="141" customWidth="1"/>
    <col min="7" max="7" width="22.296875" style="141" customWidth="1"/>
    <col min="8" max="8" width="11.59765625" style="156" customWidth="1"/>
    <col min="9" max="9" width="110.296875" style="49" customWidth="1"/>
    <col min="10" max="16384" width="11.3984375" style="47"/>
  </cols>
  <sheetData>
    <row r="1" spans="1:9" s="6" customFormat="1" ht="30" customHeight="1" x14ac:dyDescent="0.25">
      <c r="A1" s="188" t="s">
        <v>247</v>
      </c>
      <c r="B1" s="189"/>
      <c r="C1" s="189"/>
      <c r="D1" s="189"/>
      <c r="E1" s="189"/>
      <c r="F1" s="189"/>
      <c r="G1" s="189"/>
      <c r="H1" s="189"/>
      <c r="I1" s="190"/>
    </row>
    <row r="2" spans="1:9" s="6" customFormat="1" ht="30" customHeight="1" x14ac:dyDescent="0.25">
      <c r="A2" s="198" t="s">
        <v>45</v>
      </c>
      <c r="B2" s="198"/>
      <c r="C2" s="198"/>
      <c r="D2" s="198"/>
      <c r="E2" s="198"/>
      <c r="F2" s="198"/>
      <c r="G2" s="198"/>
      <c r="H2" s="198"/>
      <c r="I2" s="198"/>
    </row>
    <row r="3" spans="1:9" s="6" customFormat="1" ht="30" customHeight="1" x14ac:dyDescent="0.25">
      <c r="A3" s="188" t="s">
        <v>31</v>
      </c>
      <c r="B3" s="189"/>
      <c r="C3" s="189"/>
      <c r="D3" s="189"/>
      <c r="E3" s="189"/>
      <c r="F3" s="189"/>
      <c r="G3" s="189"/>
      <c r="H3" s="189"/>
      <c r="I3" s="190"/>
    </row>
    <row r="4" spans="1:9" s="139" customFormat="1" ht="47.25" customHeight="1" x14ac:dyDescent="0.25">
      <c r="A4" s="193" t="s">
        <v>199</v>
      </c>
      <c r="B4" s="193"/>
      <c r="C4" s="193"/>
      <c r="D4" s="193"/>
      <c r="E4" s="193"/>
      <c r="F4" s="221" t="s">
        <v>259</v>
      </c>
      <c r="G4" s="221"/>
      <c r="H4" s="222" t="s">
        <v>19</v>
      </c>
      <c r="I4" s="220" t="s">
        <v>3</v>
      </c>
    </row>
    <row r="5" spans="1:9" s="139" customFormat="1" ht="60" customHeight="1" x14ac:dyDescent="0.25">
      <c r="A5" s="140" t="s">
        <v>2</v>
      </c>
      <c r="B5" s="140" t="s">
        <v>200</v>
      </c>
      <c r="C5" s="140" t="s">
        <v>1</v>
      </c>
      <c r="D5" s="140" t="s">
        <v>84</v>
      </c>
      <c r="E5" s="74" t="s">
        <v>201</v>
      </c>
      <c r="F5" s="43" t="s">
        <v>37</v>
      </c>
      <c r="G5" s="43" t="s">
        <v>0</v>
      </c>
      <c r="H5" s="222"/>
      <c r="I5" s="220"/>
    </row>
    <row r="6" spans="1:9" ht="65.400000000000006" customHeight="1" x14ac:dyDescent="0.25">
      <c r="A6" s="212" t="s">
        <v>202</v>
      </c>
      <c r="B6" s="217" t="s">
        <v>50</v>
      </c>
      <c r="C6" s="136" t="s">
        <v>270</v>
      </c>
      <c r="D6" s="133" t="s">
        <v>203</v>
      </c>
      <c r="E6" s="21">
        <v>45337</v>
      </c>
      <c r="F6" s="16">
        <v>1</v>
      </c>
      <c r="G6" s="16">
        <v>1</v>
      </c>
      <c r="H6" s="155">
        <f>+G6/F6</f>
        <v>1</v>
      </c>
      <c r="I6" s="42" t="s">
        <v>271</v>
      </c>
    </row>
    <row r="7" spans="1:9" ht="94.8" customHeight="1" x14ac:dyDescent="0.25">
      <c r="A7" s="213"/>
      <c r="B7" s="218"/>
      <c r="C7" s="136" t="s">
        <v>204</v>
      </c>
      <c r="D7" s="133" t="s">
        <v>205</v>
      </c>
      <c r="E7" s="21">
        <v>45344</v>
      </c>
      <c r="F7" s="16">
        <v>1</v>
      </c>
      <c r="G7" s="16">
        <v>1</v>
      </c>
      <c r="H7" s="155">
        <f t="shared" ref="H7:H17" si="0">+G7/F7</f>
        <v>1</v>
      </c>
      <c r="I7" s="42" t="s">
        <v>272</v>
      </c>
    </row>
    <row r="8" spans="1:9" ht="105" customHeight="1" x14ac:dyDescent="0.25">
      <c r="A8" s="213"/>
      <c r="B8" s="218"/>
      <c r="C8" s="136" t="s">
        <v>206</v>
      </c>
      <c r="D8" s="133" t="s">
        <v>95</v>
      </c>
      <c r="E8" s="21" t="s">
        <v>207</v>
      </c>
      <c r="F8" s="16">
        <v>2</v>
      </c>
      <c r="G8" s="16">
        <v>1</v>
      </c>
      <c r="H8" s="155">
        <f t="shared" si="0"/>
        <v>0.5</v>
      </c>
      <c r="I8" s="42" t="s">
        <v>273</v>
      </c>
    </row>
    <row r="9" spans="1:9" ht="88.8" customHeight="1" x14ac:dyDescent="0.25">
      <c r="A9" s="213"/>
      <c r="B9" s="219"/>
      <c r="C9" s="136" t="s">
        <v>208</v>
      </c>
      <c r="D9" s="133" t="s">
        <v>203</v>
      </c>
      <c r="E9" s="21">
        <v>45412</v>
      </c>
      <c r="F9" s="16">
        <v>1</v>
      </c>
      <c r="G9" s="16">
        <v>1</v>
      </c>
      <c r="H9" s="155">
        <f t="shared" si="0"/>
        <v>1</v>
      </c>
      <c r="I9" s="177" t="s">
        <v>274</v>
      </c>
    </row>
    <row r="10" spans="1:9" ht="145.80000000000001" customHeight="1" x14ac:dyDescent="0.25">
      <c r="A10" s="214" t="s">
        <v>209</v>
      </c>
      <c r="B10" s="208" t="s">
        <v>40</v>
      </c>
      <c r="C10" s="136" t="s">
        <v>210</v>
      </c>
      <c r="D10" s="133" t="s">
        <v>211</v>
      </c>
      <c r="E10" s="21">
        <v>45373</v>
      </c>
      <c r="F10" s="16">
        <v>1</v>
      </c>
      <c r="G10" s="45">
        <v>1</v>
      </c>
      <c r="H10" s="155">
        <f t="shared" si="0"/>
        <v>1</v>
      </c>
      <c r="I10" s="42" t="s">
        <v>275</v>
      </c>
    </row>
    <row r="11" spans="1:9" ht="78.599999999999994" customHeight="1" x14ac:dyDescent="0.25">
      <c r="A11" s="215"/>
      <c r="B11" s="209"/>
      <c r="C11" s="136" t="s">
        <v>212</v>
      </c>
      <c r="D11" s="133" t="s">
        <v>211</v>
      </c>
      <c r="E11" s="21">
        <v>45626</v>
      </c>
      <c r="F11" s="16">
        <v>1</v>
      </c>
      <c r="G11" s="45">
        <v>0</v>
      </c>
      <c r="H11" s="155">
        <f t="shared" si="0"/>
        <v>0</v>
      </c>
      <c r="I11" s="42" t="s">
        <v>276</v>
      </c>
    </row>
    <row r="12" spans="1:9" ht="74.400000000000006" customHeight="1" x14ac:dyDescent="0.25">
      <c r="A12" s="215"/>
      <c r="B12" s="208" t="s">
        <v>277</v>
      </c>
      <c r="C12" s="134" t="s">
        <v>213</v>
      </c>
      <c r="D12" s="133" t="s">
        <v>95</v>
      </c>
      <c r="E12" s="21" t="s">
        <v>207</v>
      </c>
      <c r="F12" s="16">
        <v>2</v>
      </c>
      <c r="G12" s="16">
        <v>1</v>
      </c>
      <c r="H12" s="155">
        <f t="shared" si="0"/>
        <v>0.5</v>
      </c>
      <c r="I12" s="42" t="s">
        <v>276</v>
      </c>
    </row>
    <row r="13" spans="1:9" ht="91.8" customHeight="1" x14ac:dyDescent="0.25">
      <c r="A13" s="216"/>
      <c r="B13" s="209"/>
      <c r="C13" s="134" t="s">
        <v>214</v>
      </c>
      <c r="D13" s="133" t="s">
        <v>215</v>
      </c>
      <c r="E13" s="21" t="s">
        <v>207</v>
      </c>
      <c r="F13" s="16">
        <v>2</v>
      </c>
      <c r="G13" s="45">
        <v>0</v>
      </c>
      <c r="H13" s="155">
        <f t="shared" si="0"/>
        <v>0</v>
      </c>
      <c r="I13" s="48" t="s">
        <v>245</v>
      </c>
    </row>
    <row r="14" spans="1:9" ht="151.5" customHeight="1" x14ac:dyDescent="0.25">
      <c r="A14" s="206" t="s">
        <v>216</v>
      </c>
      <c r="B14" s="133" t="s">
        <v>68</v>
      </c>
      <c r="C14" s="136" t="s">
        <v>217</v>
      </c>
      <c r="D14" s="133" t="s">
        <v>203</v>
      </c>
      <c r="E14" s="21" t="s">
        <v>218</v>
      </c>
      <c r="F14" s="16">
        <v>2</v>
      </c>
      <c r="G14" s="16">
        <v>1</v>
      </c>
      <c r="H14" s="155">
        <f t="shared" si="0"/>
        <v>0.5</v>
      </c>
      <c r="I14" s="42" t="s">
        <v>278</v>
      </c>
    </row>
    <row r="15" spans="1:9" ht="122.4" customHeight="1" x14ac:dyDescent="0.25">
      <c r="A15" s="207"/>
      <c r="B15" s="135" t="s">
        <v>69</v>
      </c>
      <c r="C15" s="137" t="s">
        <v>219</v>
      </c>
      <c r="D15" s="133" t="s">
        <v>220</v>
      </c>
      <c r="E15" s="125" t="s">
        <v>218</v>
      </c>
      <c r="F15" s="16">
        <v>2</v>
      </c>
      <c r="G15" s="16">
        <v>1</v>
      </c>
      <c r="H15" s="155">
        <f t="shared" si="0"/>
        <v>0.5</v>
      </c>
      <c r="I15" s="42" t="s">
        <v>278</v>
      </c>
    </row>
    <row r="16" spans="1:9" ht="105" x14ac:dyDescent="0.25">
      <c r="A16" s="210" t="s">
        <v>221</v>
      </c>
      <c r="B16" s="133" t="s">
        <v>56</v>
      </c>
      <c r="C16" s="136" t="s">
        <v>222</v>
      </c>
      <c r="D16" s="133" t="s">
        <v>223</v>
      </c>
      <c r="E16" s="21" t="s">
        <v>218</v>
      </c>
      <c r="F16" s="16">
        <v>2</v>
      </c>
      <c r="G16" s="16">
        <v>1</v>
      </c>
      <c r="H16" s="155">
        <f t="shared" si="0"/>
        <v>0.5</v>
      </c>
      <c r="I16" s="42" t="s">
        <v>279</v>
      </c>
    </row>
    <row r="17" spans="1:9" ht="179.4" customHeight="1" x14ac:dyDescent="0.25">
      <c r="A17" s="211"/>
      <c r="B17" s="133" t="s">
        <v>75</v>
      </c>
      <c r="C17" s="136" t="s">
        <v>57</v>
      </c>
      <c r="D17" s="138" t="s">
        <v>34</v>
      </c>
      <c r="E17" s="24" t="s">
        <v>102</v>
      </c>
      <c r="F17" s="16">
        <v>3</v>
      </c>
      <c r="G17" s="16">
        <v>3</v>
      </c>
      <c r="H17" s="155">
        <f t="shared" si="0"/>
        <v>1</v>
      </c>
      <c r="I17" s="166" t="s">
        <v>268</v>
      </c>
    </row>
    <row r="18" spans="1:9" ht="43.2" customHeight="1" x14ac:dyDescent="0.25">
      <c r="A18" s="46" t="s">
        <v>15</v>
      </c>
      <c r="B18" s="46"/>
      <c r="C18" s="46"/>
      <c r="D18" s="46"/>
      <c r="E18" s="157"/>
      <c r="F18" s="43">
        <f>SUM(F6:F17)</f>
        <v>20</v>
      </c>
      <c r="G18" s="43">
        <f>SUM(G6:G17)</f>
        <v>12</v>
      </c>
      <c r="H18" s="155">
        <f>+G18/F18</f>
        <v>0.6</v>
      </c>
      <c r="I18" s="50"/>
    </row>
    <row r="19" spans="1:9" ht="70.2" customHeight="1" x14ac:dyDescent="0.25">
      <c r="A19" s="199" t="s">
        <v>269</v>
      </c>
      <c r="B19" s="200"/>
      <c r="C19" s="200"/>
      <c r="D19" s="200"/>
      <c r="E19" s="201"/>
      <c r="F19" s="141" t="s">
        <v>53</v>
      </c>
    </row>
    <row r="20" spans="1:9" ht="35.4" customHeight="1" x14ac:dyDescent="0.25">
      <c r="A20" s="202" t="s">
        <v>104</v>
      </c>
      <c r="B20" s="203" t="s">
        <v>105</v>
      </c>
      <c r="C20" s="203"/>
      <c r="D20" s="203" t="s">
        <v>105</v>
      </c>
      <c r="E20" s="203"/>
    </row>
    <row r="21" spans="1:9" ht="64.8" customHeight="1" x14ac:dyDescent="0.25">
      <c r="A21" s="202"/>
      <c r="B21" s="204" t="s">
        <v>106</v>
      </c>
      <c r="C21" s="205"/>
      <c r="D21" s="204" t="s">
        <v>107</v>
      </c>
      <c r="E21" s="205"/>
    </row>
    <row r="29" spans="1:9" x14ac:dyDescent="0.25">
      <c r="C29" s="47" t="s">
        <v>16</v>
      </c>
    </row>
  </sheetData>
  <mergeCells count="20">
    <mergeCell ref="A14:A15"/>
    <mergeCell ref="A4:E4"/>
    <mergeCell ref="B10:B11"/>
    <mergeCell ref="A16:A17"/>
    <mergeCell ref="A1:I1"/>
    <mergeCell ref="A2:I2"/>
    <mergeCell ref="A6:A9"/>
    <mergeCell ref="A10:A13"/>
    <mergeCell ref="B12:B13"/>
    <mergeCell ref="A3:I3"/>
    <mergeCell ref="B6:B9"/>
    <mergeCell ref="I4:I5"/>
    <mergeCell ref="F4:G4"/>
    <mergeCell ref="H4:H5"/>
    <mergeCell ref="A19:E19"/>
    <mergeCell ref="A20:A21"/>
    <mergeCell ref="B20:C20"/>
    <mergeCell ref="D20:E20"/>
    <mergeCell ref="B21:C21"/>
    <mergeCell ref="D21:E21"/>
  </mergeCells>
  <conditionalFormatting sqref="H18">
    <cfRule type="cellIs" dxfId="68" priority="4" operator="between">
      <formula>0.8</formula>
      <formula>1</formula>
    </cfRule>
    <cfRule type="cellIs" dxfId="67" priority="5" operator="between">
      <formula>0.6</formula>
      <formula>0.79</formula>
    </cfRule>
    <cfRule type="cellIs" dxfId="66" priority="6" operator="between">
      <formula>0</formula>
      <formula>0.59</formula>
    </cfRule>
  </conditionalFormatting>
  <conditionalFormatting sqref="H6:H17">
    <cfRule type="cellIs" dxfId="65" priority="1" operator="between">
      <formula>0.8</formula>
      <formula>1</formula>
    </cfRule>
    <cfRule type="cellIs" dxfId="64" priority="2" operator="between">
      <formula>0.6</formula>
      <formula>0.79</formula>
    </cfRule>
    <cfRule type="cellIs" dxfId="63" priority="3" operator="between">
      <formula>0</formula>
      <formula>0.59</formula>
    </cfRule>
  </conditionalFormatting>
  <pageMargins left="0.70866141732283472" right="0.70866141732283472" top="0.74803149606299213" bottom="0.74803149606299213" header="0.31496062992125984" footer="0.31496062992125984"/>
  <pageSetup scale="39" orientation="landscape" r:id="rId1"/>
  <rowBreaks count="1" manualBreakCount="1">
    <brk id="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16"/>
  <sheetViews>
    <sheetView topLeftCell="D1" zoomScaleNormal="100" zoomScaleSheetLayoutView="84" workbookViewId="0">
      <selection activeCell="I15" sqref="I15"/>
    </sheetView>
  </sheetViews>
  <sheetFormatPr baseColWidth="10" defaultColWidth="11.3984375" defaultRowHeight="15" x14ac:dyDescent="0.25"/>
  <cols>
    <col min="1" max="1" width="23.5" style="10" customWidth="1"/>
    <col min="2" max="2" width="37.8984375" style="10" customWidth="1"/>
    <col min="3" max="3" width="45" style="41" customWidth="1"/>
    <col min="4" max="4" width="33.8984375" style="10" customWidth="1"/>
    <col min="5" max="5" width="16.8984375" style="10" customWidth="1"/>
    <col min="6" max="6" width="16.8984375" style="38" customWidth="1"/>
    <col min="7" max="7" width="15.5" style="38" customWidth="1"/>
    <col min="8" max="8" width="14.796875" style="10" customWidth="1"/>
    <col min="9" max="9" width="55.19921875" style="69" customWidth="1"/>
    <col min="10" max="16384" width="11.3984375" style="10"/>
  </cols>
  <sheetData>
    <row r="1" spans="1:11" s="6" customFormat="1" x14ac:dyDescent="0.25">
      <c r="A1" s="188" t="s">
        <v>247</v>
      </c>
      <c r="B1" s="189"/>
      <c r="C1" s="189"/>
      <c r="D1" s="189"/>
      <c r="E1" s="189"/>
      <c r="F1" s="189"/>
      <c r="G1" s="189"/>
      <c r="H1" s="189"/>
      <c r="I1" s="190"/>
    </row>
    <row r="2" spans="1:11" s="6" customFormat="1" ht="21.75" customHeight="1" x14ac:dyDescent="0.25">
      <c r="A2" s="198" t="s">
        <v>45</v>
      </c>
      <c r="B2" s="198"/>
      <c r="C2" s="198"/>
      <c r="D2" s="198"/>
      <c r="E2" s="198"/>
      <c r="F2" s="198"/>
      <c r="G2" s="198"/>
      <c r="H2" s="198"/>
      <c r="I2" s="198"/>
    </row>
    <row r="3" spans="1:11" s="6" customFormat="1" ht="27.75" customHeight="1" x14ac:dyDescent="0.25">
      <c r="A3" s="188" t="s">
        <v>31</v>
      </c>
      <c r="B3" s="189"/>
      <c r="C3" s="189"/>
      <c r="D3" s="189"/>
      <c r="E3" s="189"/>
      <c r="F3" s="189"/>
      <c r="G3" s="189"/>
      <c r="H3" s="189"/>
      <c r="I3" s="190"/>
    </row>
    <row r="4" spans="1:11" ht="51.75" customHeight="1" x14ac:dyDescent="0.25">
      <c r="A4" s="237" t="s">
        <v>25</v>
      </c>
      <c r="B4" s="193"/>
      <c r="C4" s="193"/>
      <c r="D4" s="193"/>
      <c r="E4" s="193"/>
      <c r="F4" s="194" t="s">
        <v>260</v>
      </c>
      <c r="G4" s="194"/>
      <c r="H4" s="235" t="s">
        <v>19</v>
      </c>
      <c r="I4" s="234" t="s">
        <v>3</v>
      </c>
    </row>
    <row r="5" spans="1:11" ht="55.8" customHeight="1" x14ac:dyDescent="0.25">
      <c r="A5" s="83" t="s">
        <v>2</v>
      </c>
      <c r="B5" s="83" t="s">
        <v>82</v>
      </c>
      <c r="C5" s="83" t="s">
        <v>83</v>
      </c>
      <c r="D5" s="83" t="s">
        <v>84</v>
      </c>
      <c r="E5" s="83" t="s">
        <v>14</v>
      </c>
      <c r="F5" s="36" t="s">
        <v>37</v>
      </c>
      <c r="G5" s="36" t="s">
        <v>0</v>
      </c>
      <c r="H5" s="236"/>
      <c r="I5" s="234"/>
    </row>
    <row r="6" spans="1:11" ht="105" customHeight="1" x14ac:dyDescent="0.25">
      <c r="A6" s="230" t="s">
        <v>108</v>
      </c>
      <c r="B6" s="226" t="s">
        <v>109</v>
      </c>
      <c r="C6" s="84" t="s">
        <v>110</v>
      </c>
      <c r="D6" s="85" t="s">
        <v>111</v>
      </c>
      <c r="E6" s="79">
        <v>45381</v>
      </c>
      <c r="F6" s="34">
        <v>1</v>
      </c>
      <c r="G6" s="132">
        <v>1</v>
      </c>
      <c r="H6" s="15">
        <f>+G6/F6</f>
        <v>1</v>
      </c>
      <c r="I6" s="67" t="s">
        <v>289</v>
      </c>
    </row>
    <row r="7" spans="1:11" ht="144.75" customHeight="1" x14ac:dyDescent="0.25">
      <c r="A7" s="231"/>
      <c r="B7" s="233"/>
      <c r="C7" s="84" t="s">
        <v>112</v>
      </c>
      <c r="D7" s="78" t="s">
        <v>113</v>
      </c>
      <c r="E7" s="79">
        <v>45540</v>
      </c>
      <c r="F7" s="34">
        <v>1</v>
      </c>
      <c r="G7" s="34">
        <v>0</v>
      </c>
      <c r="H7" s="15">
        <f>+G7/F7</f>
        <v>0</v>
      </c>
      <c r="I7" s="56" t="s">
        <v>280</v>
      </c>
      <c r="K7" s="70"/>
    </row>
    <row r="8" spans="1:11" ht="219" customHeight="1" x14ac:dyDescent="0.25">
      <c r="A8" s="232"/>
      <c r="B8" s="227"/>
      <c r="C8" s="84" t="s">
        <v>281</v>
      </c>
      <c r="D8" s="84" t="s">
        <v>114</v>
      </c>
      <c r="E8" s="86" t="s">
        <v>115</v>
      </c>
      <c r="F8" s="34">
        <v>2</v>
      </c>
      <c r="G8" s="34">
        <v>1</v>
      </c>
      <c r="H8" s="15">
        <f t="shared" ref="H8:H15" si="0">+G8/F8</f>
        <v>0.5</v>
      </c>
      <c r="I8" s="67" t="s">
        <v>282</v>
      </c>
    </row>
    <row r="9" spans="1:11" ht="114" customHeight="1" x14ac:dyDescent="0.25">
      <c r="A9" s="223" t="s">
        <v>116</v>
      </c>
      <c r="B9" s="87" t="s">
        <v>117</v>
      </c>
      <c r="C9" s="88" t="s">
        <v>118</v>
      </c>
      <c r="D9" s="84" t="s">
        <v>119</v>
      </c>
      <c r="E9" s="86" t="s">
        <v>120</v>
      </c>
      <c r="F9" s="34">
        <v>2</v>
      </c>
      <c r="G9" s="34">
        <v>0</v>
      </c>
      <c r="H9" s="15">
        <f t="shared" si="0"/>
        <v>0</v>
      </c>
      <c r="I9" s="67" t="s">
        <v>261</v>
      </c>
    </row>
    <row r="10" spans="1:11" ht="208.8" customHeight="1" x14ac:dyDescent="0.25">
      <c r="A10" s="224"/>
      <c r="B10" s="226" t="s">
        <v>42</v>
      </c>
      <c r="C10" s="77" t="s">
        <v>121</v>
      </c>
      <c r="D10" s="84" t="s">
        <v>122</v>
      </c>
      <c r="E10" s="86" t="s">
        <v>115</v>
      </c>
      <c r="F10" s="34">
        <v>1</v>
      </c>
      <c r="G10" s="150">
        <v>1</v>
      </c>
      <c r="H10" s="15">
        <f t="shared" si="0"/>
        <v>1</v>
      </c>
      <c r="I10" s="67" t="s">
        <v>283</v>
      </c>
    </row>
    <row r="11" spans="1:11" ht="124.2" customHeight="1" x14ac:dyDescent="0.25">
      <c r="A11" s="225"/>
      <c r="B11" s="227"/>
      <c r="C11" s="77" t="s">
        <v>123</v>
      </c>
      <c r="D11" s="84" t="s">
        <v>95</v>
      </c>
      <c r="E11" s="86" t="s">
        <v>115</v>
      </c>
      <c r="F11" s="153">
        <v>2</v>
      </c>
      <c r="G11" s="153">
        <v>1</v>
      </c>
      <c r="H11" s="15">
        <f t="shared" si="0"/>
        <v>0.5</v>
      </c>
      <c r="I11" s="67" t="s">
        <v>284</v>
      </c>
      <c r="J11" s="18"/>
    </row>
    <row r="12" spans="1:11" ht="167.4" customHeight="1" x14ac:dyDescent="0.25">
      <c r="A12" s="223" t="s">
        <v>124</v>
      </c>
      <c r="B12" s="81" t="s">
        <v>39</v>
      </c>
      <c r="C12" s="77" t="s">
        <v>65</v>
      </c>
      <c r="D12" s="84" t="s">
        <v>125</v>
      </c>
      <c r="E12" s="89" t="s">
        <v>126</v>
      </c>
      <c r="F12" s="151">
        <v>4</v>
      </c>
      <c r="G12" s="151">
        <v>0</v>
      </c>
      <c r="H12" s="152">
        <f t="shared" si="0"/>
        <v>0</v>
      </c>
      <c r="I12" s="67" t="s">
        <v>262</v>
      </c>
      <c r="J12" s="18"/>
    </row>
    <row r="13" spans="1:11" ht="130.5" customHeight="1" x14ac:dyDescent="0.25">
      <c r="A13" s="224"/>
      <c r="B13" s="228" t="s">
        <v>54</v>
      </c>
      <c r="C13" s="90" t="s">
        <v>127</v>
      </c>
      <c r="D13" s="82" t="s">
        <v>128</v>
      </c>
      <c r="E13" s="89" t="s">
        <v>129</v>
      </c>
      <c r="F13" s="34">
        <v>2</v>
      </c>
      <c r="G13" s="34">
        <v>0</v>
      </c>
      <c r="H13" s="15">
        <f t="shared" si="0"/>
        <v>0</v>
      </c>
      <c r="I13" s="67" t="s">
        <v>285</v>
      </c>
    </row>
    <row r="14" spans="1:11" ht="196.8" customHeight="1" x14ac:dyDescent="0.25">
      <c r="A14" s="225"/>
      <c r="B14" s="229"/>
      <c r="C14" s="90" t="s">
        <v>130</v>
      </c>
      <c r="D14" s="82" t="s">
        <v>119</v>
      </c>
      <c r="E14" s="89" t="s">
        <v>129</v>
      </c>
      <c r="F14" s="34">
        <v>2</v>
      </c>
      <c r="G14" s="34">
        <v>0</v>
      </c>
      <c r="H14" s="15">
        <f t="shared" si="0"/>
        <v>0</v>
      </c>
      <c r="I14" s="67" t="s">
        <v>263</v>
      </c>
    </row>
    <row r="15" spans="1:11" ht="108.6" customHeight="1" x14ac:dyDescent="0.25">
      <c r="A15" s="91" t="s">
        <v>131</v>
      </c>
      <c r="B15" s="81" t="s">
        <v>32</v>
      </c>
      <c r="C15" s="76" t="s">
        <v>132</v>
      </c>
      <c r="D15" s="92" t="s">
        <v>55</v>
      </c>
      <c r="E15" s="81" t="s">
        <v>102</v>
      </c>
      <c r="F15" s="93">
        <v>3</v>
      </c>
      <c r="G15" s="34">
        <v>3</v>
      </c>
      <c r="H15" s="15">
        <f t="shared" si="0"/>
        <v>1</v>
      </c>
      <c r="I15" s="166" t="s">
        <v>268</v>
      </c>
    </row>
    <row r="16" spans="1:11" x14ac:dyDescent="0.25">
      <c r="A16" s="10" t="s">
        <v>16</v>
      </c>
      <c r="F16" s="37">
        <f>SUM(F6:F15)</f>
        <v>20</v>
      </c>
      <c r="G16" s="154">
        <f>SUM(G6:G15)</f>
        <v>7</v>
      </c>
      <c r="H16" s="22">
        <f>+G16/F16</f>
        <v>0.35</v>
      </c>
      <c r="I16" s="68"/>
    </row>
  </sheetData>
  <mergeCells count="13">
    <mergeCell ref="A9:A11"/>
    <mergeCell ref="B10:B11"/>
    <mergeCell ref="A12:A14"/>
    <mergeCell ref="B13:B14"/>
    <mergeCell ref="A1:I1"/>
    <mergeCell ref="A2:I2"/>
    <mergeCell ref="A3:I3"/>
    <mergeCell ref="A6:A8"/>
    <mergeCell ref="B6:B8"/>
    <mergeCell ref="F4:G4"/>
    <mergeCell ref="I4:I5"/>
    <mergeCell ref="H4:H5"/>
    <mergeCell ref="A4:E4"/>
  </mergeCells>
  <conditionalFormatting sqref="H6:H14 H16">
    <cfRule type="cellIs" dxfId="62" priority="4" operator="between">
      <formula>0.8</formula>
      <formula>1</formula>
    </cfRule>
    <cfRule type="cellIs" dxfId="61" priority="5" operator="between">
      <formula>0.6</formula>
      <formula>0.79</formula>
    </cfRule>
    <cfRule type="cellIs" dxfId="60" priority="6" operator="between">
      <formula>0</formula>
      <formula>0.59</formula>
    </cfRule>
  </conditionalFormatting>
  <conditionalFormatting sqref="H15">
    <cfRule type="cellIs" dxfId="59" priority="1" operator="between">
      <formula>0.8</formula>
      <formula>1</formula>
    </cfRule>
    <cfRule type="cellIs" dxfId="58" priority="2" operator="between">
      <formula>0.6</formula>
      <formula>0.79</formula>
    </cfRule>
    <cfRule type="cellIs" dxfId="57" priority="3" operator="between">
      <formula>0</formula>
      <formula>0.59</formula>
    </cfRule>
  </conditionalFormatting>
  <pageMargins left="0.70866141732283472" right="0.70866141732283472" top="0.74803149606299213" bottom="0.74803149606299213" header="0.31496062992125984" footer="0.31496062992125984"/>
  <pageSetup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1"/>
  <sheetViews>
    <sheetView topLeftCell="A7" zoomScale="110" zoomScaleNormal="110" workbookViewId="0">
      <selection activeCell="I8" sqref="I8"/>
    </sheetView>
  </sheetViews>
  <sheetFormatPr baseColWidth="10" defaultColWidth="10.296875" defaultRowHeight="13.2" x14ac:dyDescent="0.25"/>
  <cols>
    <col min="1" max="1" width="10.19921875" style="94" customWidth="1"/>
    <col min="2" max="2" width="24.3984375" style="94" customWidth="1"/>
    <col min="3" max="3" width="16.296875" style="94" customWidth="1"/>
    <col min="4" max="4" width="22.796875" style="94" customWidth="1"/>
    <col min="5" max="5" width="15.69921875" style="94" bestFit="1" customWidth="1"/>
    <col min="6" max="6" width="19.5" style="94" customWidth="1"/>
    <col min="7" max="7" width="16.796875" style="94" customWidth="1"/>
    <col min="8" max="8" width="15.69921875" style="94" customWidth="1"/>
    <col min="9" max="9" width="11.3984375" style="94" customWidth="1"/>
    <col min="10" max="10" width="12.5" style="94" customWidth="1"/>
    <col min="11" max="11" width="39.09765625" style="94" hidden="1" customWidth="1"/>
    <col min="12" max="12" width="22" style="94" hidden="1" customWidth="1"/>
    <col min="13" max="13" width="39.09765625" style="94" hidden="1" customWidth="1"/>
    <col min="14" max="14" width="22" style="94" hidden="1" customWidth="1"/>
    <col min="15" max="15" width="24.3984375" style="94" hidden="1" customWidth="1"/>
    <col min="16" max="16" width="24.19921875" style="94" hidden="1" customWidth="1"/>
    <col min="17" max="16384" width="10.296875" style="94"/>
  </cols>
  <sheetData>
    <row r="1" spans="1:16" ht="76.5" customHeight="1" x14ac:dyDescent="0.25">
      <c r="A1" s="249" t="s">
        <v>133</v>
      </c>
      <c r="B1" s="249"/>
      <c r="C1" s="249"/>
      <c r="D1" s="249"/>
      <c r="E1" s="249"/>
      <c r="F1" s="249"/>
      <c r="G1" s="249"/>
      <c r="H1" s="249"/>
      <c r="I1" s="249"/>
      <c r="J1" s="249"/>
    </row>
    <row r="2" spans="1:16" x14ac:dyDescent="0.25">
      <c r="A2" s="243" t="s">
        <v>134</v>
      </c>
      <c r="B2" s="243"/>
      <c r="C2" s="244" t="s">
        <v>7</v>
      </c>
      <c r="D2" s="245"/>
      <c r="E2" s="245"/>
      <c r="F2" s="245"/>
      <c r="G2" s="246"/>
      <c r="H2" s="95" t="s">
        <v>135</v>
      </c>
      <c r="I2" s="250">
        <v>2018</v>
      </c>
      <c r="J2" s="250"/>
    </row>
    <row r="3" spans="1:16" x14ac:dyDescent="0.25">
      <c r="A3" s="243" t="s">
        <v>136</v>
      </c>
      <c r="B3" s="243"/>
      <c r="C3" s="244" t="s">
        <v>137</v>
      </c>
      <c r="D3" s="245"/>
      <c r="E3" s="245"/>
      <c r="F3" s="245"/>
      <c r="G3" s="246"/>
      <c r="H3" s="96" t="s">
        <v>138</v>
      </c>
      <c r="I3" s="251">
        <v>43190</v>
      </c>
      <c r="J3" s="250"/>
    </row>
    <row r="4" spans="1:16" x14ac:dyDescent="0.25">
      <c r="A4" s="243" t="s">
        <v>139</v>
      </c>
      <c r="B4" s="243"/>
      <c r="C4" s="244" t="s">
        <v>140</v>
      </c>
      <c r="D4" s="245"/>
      <c r="E4" s="245"/>
      <c r="F4" s="245"/>
      <c r="G4" s="246"/>
      <c r="H4" s="97"/>
      <c r="I4" s="247"/>
      <c r="J4" s="248"/>
    </row>
    <row r="5" spans="1:16" x14ac:dyDescent="0.25">
      <c r="A5" s="243" t="s">
        <v>141</v>
      </c>
      <c r="B5" s="243"/>
      <c r="C5" s="244" t="s">
        <v>142</v>
      </c>
      <c r="D5" s="245"/>
      <c r="E5" s="245"/>
      <c r="F5" s="245"/>
      <c r="G5" s="246"/>
      <c r="H5" s="97"/>
      <c r="I5" s="247"/>
      <c r="J5" s="248"/>
    </row>
    <row r="6" spans="1:16" x14ac:dyDescent="0.25">
      <c r="A6" s="241" t="s">
        <v>143</v>
      </c>
      <c r="B6" s="241"/>
      <c r="C6" s="241"/>
      <c r="D6" s="241"/>
      <c r="E6" s="241"/>
      <c r="F6" s="241"/>
      <c r="G6" s="241"/>
      <c r="H6" s="241"/>
      <c r="I6" s="241"/>
      <c r="J6" s="241"/>
    </row>
    <row r="7" spans="1:16" x14ac:dyDescent="0.25">
      <c r="A7" s="242" t="s">
        <v>144</v>
      </c>
      <c r="B7" s="242" t="s">
        <v>145</v>
      </c>
      <c r="C7" s="242" t="s">
        <v>146</v>
      </c>
      <c r="D7" s="242" t="s">
        <v>147</v>
      </c>
      <c r="E7" s="242" t="s">
        <v>148</v>
      </c>
      <c r="F7" s="242" t="s">
        <v>149</v>
      </c>
      <c r="G7" s="242" t="s">
        <v>150</v>
      </c>
      <c r="H7" s="242" t="s">
        <v>151</v>
      </c>
      <c r="I7" s="242" t="s">
        <v>152</v>
      </c>
      <c r="J7" s="242"/>
    </row>
    <row r="8" spans="1:16" ht="33.75" customHeight="1" x14ac:dyDescent="0.25">
      <c r="A8" s="242"/>
      <c r="B8" s="242"/>
      <c r="C8" s="242"/>
      <c r="D8" s="242"/>
      <c r="E8" s="242"/>
      <c r="F8" s="242"/>
      <c r="G8" s="242"/>
      <c r="H8" s="242"/>
      <c r="I8" s="98" t="s">
        <v>153</v>
      </c>
      <c r="J8" s="98" t="s">
        <v>154</v>
      </c>
      <c r="K8" s="99" t="s">
        <v>155</v>
      </c>
      <c r="L8" s="99" t="s">
        <v>156</v>
      </c>
      <c r="M8" s="99" t="s">
        <v>157</v>
      </c>
      <c r="N8" s="99" t="s">
        <v>158</v>
      </c>
      <c r="O8" s="99" t="s">
        <v>159</v>
      </c>
      <c r="P8" s="99" t="s">
        <v>160</v>
      </c>
    </row>
    <row r="9" spans="1:16" ht="152.25" customHeight="1" x14ac:dyDescent="0.25">
      <c r="A9" s="100">
        <v>1</v>
      </c>
      <c r="B9" s="101" t="s">
        <v>161</v>
      </c>
      <c r="C9" s="101" t="s">
        <v>162</v>
      </c>
      <c r="D9" s="101" t="s">
        <v>163</v>
      </c>
      <c r="E9" s="101" t="s">
        <v>324</v>
      </c>
      <c r="F9" s="101" t="s">
        <v>164</v>
      </c>
      <c r="G9" s="101" t="s">
        <v>165</v>
      </c>
      <c r="H9" s="102" t="s">
        <v>166</v>
      </c>
      <c r="I9" s="103">
        <v>45323</v>
      </c>
      <c r="J9" s="103">
        <v>45656</v>
      </c>
      <c r="K9" s="102"/>
      <c r="L9" s="100"/>
      <c r="M9" s="102"/>
      <c r="N9" s="100"/>
      <c r="O9" s="102"/>
      <c r="P9" s="100"/>
    </row>
    <row r="10" spans="1:16" ht="27" customHeight="1" x14ac:dyDescent="0.25">
      <c r="A10" s="238" t="s">
        <v>167</v>
      </c>
      <c r="B10" s="239"/>
      <c r="C10" s="239"/>
      <c r="D10" s="239"/>
      <c r="E10" s="239"/>
      <c r="F10" s="239"/>
      <c r="G10" s="239"/>
      <c r="H10" s="239"/>
      <c r="I10" s="239"/>
      <c r="J10" s="240"/>
      <c r="K10" s="102"/>
      <c r="L10" s="100"/>
      <c r="M10" s="102"/>
      <c r="N10" s="100"/>
      <c r="O10" s="102"/>
      <c r="P10" s="100"/>
    </row>
    <row r="11" spans="1:16" ht="38.25" customHeight="1" x14ac:dyDescent="0.25"/>
  </sheetData>
  <mergeCells count="24">
    <mergeCell ref="A1:J1"/>
    <mergeCell ref="A2:B2"/>
    <mergeCell ref="C2:G2"/>
    <mergeCell ref="I2:J2"/>
    <mergeCell ref="A3:B3"/>
    <mergeCell ref="C3:G3"/>
    <mergeCell ref="I3:J3"/>
    <mergeCell ref="A4:B4"/>
    <mergeCell ref="C4:G4"/>
    <mergeCell ref="I4:J4"/>
    <mergeCell ref="A5:B5"/>
    <mergeCell ref="C5:G5"/>
    <mergeCell ref="I5:J5"/>
    <mergeCell ref="A10:J10"/>
    <mergeCell ref="A6:J6"/>
    <mergeCell ref="A7:A8"/>
    <mergeCell ref="B7:B8"/>
    <mergeCell ref="C7:C8"/>
    <mergeCell ref="D7:D8"/>
    <mergeCell ref="E7:E8"/>
    <mergeCell ref="F7:F8"/>
    <mergeCell ref="G7:G8"/>
    <mergeCell ref="H7:H8"/>
    <mergeCell ref="I7:J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
  <sheetViews>
    <sheetView topLeftCell="E1" zoomScale="80" zoomScaleNormal="80" zoomScaleSheetLayoutView="71" workbookViewId="0">
      <selection activeCell="I19" sqref="I19"/>
    </sheetView>
  </sheetViews>
  <sheetFormatPr baseColWidth="10" defaultColWidth="11.3984375" defaultRowHeight="15" x14ac:dyDescent="0.25"/>
  <cols>
    <col min="1" max="1" width="30.796875" style="9" customWidth="1"/>
    <col min="2" max="2" width="38.796875" style="55" customWidth="1"/>
    <col min="3" max="3" width="52.3984375" style="9" customWidth="1"/>
    <col min="4" max="4" width="36.296875" style="9" customWidth="1"/>
    <col min="5" max="5" width="36.796875" style="9" customWidth="1"/>
    <col min="6" max="6" width="16.8984375" style="65" customWidth="1"/>
    <col min="7" max="7" width="16.59765625" style="65" customWidth="1"/>
    <col min="8" max="8" width="17.8984375" style="9" customWidth="1"/>
    <col min="9" max="9" width="100.59765625" style="143" customWidth="1"/>
    <col min="10" max="16384" width="11.3984375" style="9"/>
  </cols>
  <sheetData>
    <row r="1" spans="1:10" s="10" customFormat="1" ht="30" customHeight="1" x14ac:dyDescent="0.25">
      <c r="A1" s="188" t="s">
        <v>247</v>
      </c>
      <c r="B1" s="189"/>
      <c r="C1" s="189"/>
      <c r="D1" s="189"/>
      <c r="E1" s="189"/>
      <c r="F1" s="189"/>
      <c r="G1" s="189"/>
      <c r="H1" s="189"/>
      <c r="I1" s="190"/>
    </row>
    <row r="2" spans="1:10" s="10" customFormat="1" ht="30" customHeight="1" x14ac:dyDescent="0.25">
      <c r="A2" s="189" t="s">
        <v>45</v>
      </c>
      <c r="B2" s="189"/>
      <c r="C2" s="189"/>
      <c r="D2" s="189"/>
      <c r="E2" s="189"/>
      <c r="F2" s="189"/>
      <c r="G2" s="189"/>
      <c r="H2" s="189"/>
      <c r="I2" s="189"/>
    </row>
    <row r="3" spans="1:10" s="10" customFormat="1" ht="30" customHeight="1" x14ac:dyDescent="0.25">
      <c r="A3" s="188" t="s">
        <v>31</v>
      </c>
      <c r="B3" s="189"/>
      <c r="C3" s="189"/>
      <c r="D3" s="189"/>
      <c r="E3" s="189"/>
      <c r="F3" s="189"/>
      <c r="G3" s="189"/>
      <c r="H3" s="189"/>
      <c r="I3" s="190"/>
    </row>
    <row r="4" spans="1:10" ht="42.6" customHeight="1" x14ac:dyDescent="0.25">
      <c r="A4" s="254" t="s">
        <v>26</v>
      </c>
      <c r="B4" s="255"/>
      <c r="C4" s="255"/>
      <c r="D4" s="255"/>
      <c r="E4" s="256"/>
      <c r="F4" s="257" t="s">
        <v>286</v>
      </c>
      <c r="G4" s="257"/>
      <c r="H4" s="258" t="s">
        <v>19</v>
      </c>
      <c r="I4" s="259" t="s">
        <v>3</v>
      </c>
    </row>
    <row r="5" spans="1:10" s="149" customFormat="1" ht="60.6" x14ac:dyDescent="0.3">
      <c r="A5" s="146" t="s">
        <v>2</v>
      </c>
      <c r="B5" s="146" t="s">
        <v>82</v>
      </c>
      <c r="C5" s="146" t="s">
        <v>83</v>
      </c>
      <c r="D5" s="147" t="s">
        <v>84</v>
      </c>
      <c r="E5" s="147" t="s">
        <v>14</v>
      </c>
      <c r="F5" s="148" t="s">
        <v>37</v>
      </c>
      <c r="G5" s="61" t="s">
        <v>0</v>
      </c>
      <c r="H5" s="258"/>
      <c r="I5" s="260"/>
    </row>
    <row r="6" spans="1:10" ht="409.2" customHeight="1" x14ac:dyDescent="0.25">
      <c r="A6" s="80" t="s">
        <v>168</v>
      </c>
      <c r="B6" s="104" t="s">
        <v>303</v>
      </c>
      <c r="C6" s="105" t="s">
        <v>304</v>
      </c>
      <c r="D6" s="85" t="s">
        <v>111</v>
      </c>
      <c r="E6" s="81" t="s">
        <v>169</v>
      </c>
      <c r="F6" s="62">
        <v>3</v>
      </c>
      <c r="G6" s="62">
        <v>0</v>
      </c>
      <c r="H6" s="23">
        <f>+G6/F6</f>
        <v>0</v>
      </c>
      <c r="I6" s="56" t="s">
        <v>305</v>
      </c>
    </row>
    <row r="7" spans="1:10" ht="231" x14ac:dyDescent="0.25">
      <c r="A7" s="261" t="s">
        <v>170</v>
      </c>
      <c r="B7" s="106" t="s">
        <v>49</v>
      </c>
      <c r="C7" s="106" t="s">
        <v>66</v>
      </c>
      <c r="D7" s="107" t="s">
        <v>171</v>
      </c>
      <c r="E7" s="108" t="s">
        <v>172</v>
      </c>
      <c r="F7" s="63">
        <v>4</v>
      </c>
      <c r="G7" s="63">
        <v>3</v>
      </c>
      <c r="H7" s="23">
        <f t="shared" ref="H7:H20" si="0">+G7/F7</f>
        <v>0.75</v>
      </c>
      <c r="I7" s="56" t="s">
        <v>306</v>
      </c>
      <c r="J7" s="19"/>
    </row>
    <row r="8" spans="1:10" ht="207.6" customHeight="1" x14ac:dyDescent="0.25">
      <c r="A8" s="262"/>
      <c r="B8" s="105" t="s">
        <v>79</v>
      </c>
      <c r="C8" s="105" t="s">
        <v>173</v>
      </c>
      <c r="D8" s="105" t="s">
        <v>174</v>
      </c>
      <c r="E8" s="54" t="s">
        <v>172</v>
      </c>
      <c r="F8" s="62">
        <v>4</v>
      </c>
      <c r="G8" s="62">
        <v>2</v>
      </c>
      <c r="H8" s="23">
        <f t="shared" si="0"/>
        <v>0.5</v>
      </c>
      <c r="I8" s="56" t="s">
        <v>307</v>
      </c>
      <c r="J8" s="19"/>
    </row>
    <row r="9" spans="1:10" ht="216" customHeight="1" x14ac:dyDescent="0.25">
      <c r="A9" s="262"/>
      <c r="B9" s="106" t="s">
        <v>175</v>
      </c>
      <c r="C9" s="107" t="s">
        <v>308</v>
      </c>
      <c r="D9" s="107" t="s">
        <v>176</v>
      </c>
      <c r="E9" s="109" t="s">
        <v>177</v>
      </c>
      <c r="F9" s="62">
        <v>3</v>
      </c>
      <c r="G9" s="62">
        <v>0</v>
      </c>
      <c r="H9" s="23">
        <f t="shared" si="0"/>
        <v>0</v>
      </c>
      <c r="I9" s="56" t="s">
        <v>309</v>
      </c>
      <c r="J9" s="19"/>
    </row>
    <row r="10" spans="1:10" ht="323.39999999999998" customHeight="1" x14ac:dyDescent="0.25">
      <c r="A10" s="262"/>
      <c r="B10" s="107" t="s">
        <v>178</v>
      </c>
      <c r="C10" s="107" t="s">
        <v>310</v>
      </c>
      <c r="D10" s="107" t="s">
        <v>179</v>
      </c>
      <c r="E10" s="110" t="s">
        <v>100</v>
      </c>
      <c r="F10" s="62">
        <v>3</v>
      </c>
      <c r="G10" s="167">
        <v>1</v>
      </c>
      <c r="H10" s="23">
        <f t="shared" si="0"/>
        <v>0.33333333333333331</v>
      </c>
      <c r="I10" s="56" t="s">
        <v>311</v>
      </c>
      <c r="J10" s="19"/>
    </row>
    <row r="11" spans="1:10" ht="121.8" customHeight="1" x14ac:dyDescent="0.25">
      <c r="A11" s="262"/>
      <c r="B11" s="144" t="s">
        <v>312</v>
      </c>
      <c r="C11" s="107" t="s">
        <v>313</v>
      </c>
      <c r="D11" s="107" t="s">
        <v>95</v>
      </c>
      <c r="E11" s="79">
        <v>45383</v>
      </c>
      <c r="F11" s="62">
        <v>1</v>
      </c>
      <c r="G11" s="62">
        <v>1</v>
      </c>
      <c r="H11" s="23">
        <f t="shared" si="0"/>
        <v>1</v>
      </c>
      <c r="I11" s="67" t="s">
        <v>314</v>
      </c>
      <c r="J11" s="19"/>
    </row>
    <row r="12" spans="1:10" ht="129.6" customHeight="1" x14ac:dyDescent="0.25">
      <c r="A12" s="262"/>
      <c r="B12" s="263" t="s">
        <v>180</v>
      </c>
      <c r="C12" s="107" t="s">
        <v>315</v>
      </c>
      <c r="D12" s="107" t="s">
        <v>95</v>
      </c>
      <c r="E12" s="81" t="s">
        <v>181</v>
      </c>
      <c r="F12" s="62">
        <v>3</v>
      </c>
      <c r="G12" s="62">
        <v>1</v>
      </c>
      <c r="H12" s="23">
        <f t="shared" si="0"/>
        <v>0.33333333333333331</v>
      </c>
      <c r="I12" s="67" t="s">
        <v>316</v>
      </c>
      <c r="J12" s="19"/>
    </row>
    <row r="13" spans="1:10" ht="163.19999999999999" customHeight="1" x14ac:dyDescent="0.25">
      <c r="A13" s="262"/>
      <c r="B13" s="264"/>
      <c r="C13" s="107" t="s">
        <v>182</v>
      </c>
      <c r="D13" s="107" t="s">
        <v>183</v>
      </c>
      <c r="E13" s="81" t="s">
        <v>100</v>
      </c>
      <c r="F13" s="62">
        <v>3</v>
      </c>
      <c r="G13" s="62">
        <v>1</v>
      </c>
      <c r="H13" s="23">
        <f t="shared" si="0"/>
        <v>0.33333333333333331</v>
      </c>
      <c r="I13" s="56" t="s">
        <v>317</v>
      </c>
      <c r="J13" s="19"/>
    </row>
    <row r="14" spans="1:10" ht="133.19999999999999" customHeight="1" x14ac:dyDescent="0.25">
      <c r="A14" s="111"/>
      <c r="B14" s="107" t="s">
        <v>70</v>
      </c>
      <c r="C14" s="107" t="s">
        <v>184</v>
      </c>
      <c r="D14" s="105" t="s">
        <v>183</v>
      </c>
      <c r="E14" s="112" t="s">
        <v>185</v>
      </c>
      <c r="F14" s="62">
        <v>2</v>
      </c>
      <c r="G14" s="62">
        <v>1</v>
      </c>
      <c r="H14" s="23">
        <f t="shared" si="0"/>
        <v>0.5</v>
      </c>
      <c r="I14" s="56" t="s">
        <v>264</v>
      </c>
    </row>
    <row r="15" spans="1:10" ht="205.2" customHeight="1" x14ac:dyDescent="0.25">
      <c r="A15" s="262" t="s">
        <v>186</v>
      </c>
      <c r="B15" s="113" t="s">
        <v>187</v>
      </c>
      <c r="C15" s="114" t="s">
        <v>188</v>
      </c>
      <c r="D15" s="115" t="s">
        <v>189</v>
      </c>
      <c r="E15" s="112" t="s">
        <v>185</v>
      </c>
      <c r="F15" s="62">
        <v>2</v>
      </c>
      <c r="G15" s="62">
        <v>1</v>
      </c>
      <c r="H15" s="23">
        <f t="shared" si="0"/>
        <v>0.5</v>
      </c>
      <c r="I15" s="56" t="s">
        <v>318</v>
      </c>
    </row>
    <row r="16" spans="1:10" ht="301.8" customHeight="1" x14ac:dyDescent="0.25">
      <c r="A16" s="265"/>
      <c r="B16" s="116" t="s">
        <v>71</v>
      </c>
      <c r="C16" s="116" t="s">
        <v>319</v>
      </c>
      <c r="D16" s="116" t="s">
        <v>190</v>
      </c>
      <c r="E16" s="81" t="s">
        <v>100</v>
      </c>
      <c r="F16" s="62">
        <v>3</v>
      </c>
      <c r="G16" s="62">
        <v>2</v>
      </c>
      <c r="H16" s="23">
        <f t="shared" si="0"/>
        <v>0.66666666666666663</v>
      </c>
      <c r="I16" s="67" t="s">
        <v>320</v>
      </c>
    </row>
    <row r="17" spans="1:9" ht="168" customHeight="1" x14ac:dyDescent="0.25">
      <c r="A17" s="80" t="s">
        <v>191</v>
      </c>
      <c r="B17" s="116" t="s">
        <v>72</v>
      </c>
      <c r="C17" s="116" t="s">
        <v>73</v>
      </c>
      <c r="D17" s="117" t="s">
        <v>74</v>
      </c>
      <c r="E17" s="112" t="s">
        <v>185</v>
      </c>
      <c r="F17" s="62">
        <v>2</v>
      </c>
      <c r="G17" s="62">
        <v>0</v>
      </c>
      <c r="H17" s="23">
        <f t="shared" si="0"/>
        <v>0</v>
      </c>
      <c r="I17" s="56" t="s">
        <v>265</v>
      </c>
    </row>
    <row r="18" spans="1:9" ht="167.4" customHeight="1" x14ac:dyDescent="0.25">
      <c r="A18" s="266" t="s">
        <v>192</v>
      </c>
      <c r="B18" s="118" t="s">
        <v>17</v>
      </c>
      <c r="C18" s="118" t="s">
        <v>67</v>
      </c>
      <c r="D18" s="118" t="s">
        <v>193</v>
      </c>
      <c r="E18" s="54" t="s">
        <v>172</v>
      </c>
      <c r="F18" s="62">
        <v>4</v>
      </c>
      <c r="G18" s="62">
        <v>3</v>
      </c>
      <c r="H18" s="23">
        <f t="shared" si="0"/>
        <v>0.75</v>
      </c>
      <c r="I18" s="56" t="s">
        <v>321</v>
      </c>
    </row>
    <row r="19" spans="1:9" ht="409.2" customHeight="1" x14ac:dyDescent="0.25">
      <c r="A19" s="267"/>
      <c r="B19" s="118" t="s">
        <v>248</v>
      </c>
      <c r="C19" s="118" t="s">
        <v>322</v>
      </c>
      <c r="D19" s="118" t="s">
        <v>194</v>
      </c>
      <c r="E19" s="110" t="s">
        <v>195</v>
      </c>
      <c r="F19" s="121">
        <v>4</v>
      </c>
      <c r="G19" s="121">
        <v>1</v>
      </c>
      <c r="H19" s="23">
        <f t="shared" si="0"/>
        <v>0.25</v>
      </c>
      <c r="I19" s="145" t="s">
        <v>323</v>
      </c>
    </row>
    <row r="20" spans="1:9" ht="151.80000000000001" customHeight="1" x14ac:dyDescent="0.25">
      <c r="A20" s="80" t="s">
        <v>196</v>
      </c>
      <c r="B20" s="119" t="s">
        <v>8</v>
      </c>
      <c r="C20" s="119" t="s">
        <v>197</v>
      </c>
      <c r="D20" s="120" t="s">
        <v>34</v>
      </c>
      <c r="E20" s="81" t="s">
        <v>102</v>
      </c>
      <c r="F20" s="121">
        <v>3</v>
      </c>
      <c r="G20" s="121">
        <v>3</v>
      </c>
      <c r="H20" s="23">
        <f t="shared" si="0"/>
        <v>1</v>
      </c>
      <c r="I20" s="166" t="s">
        <v>301</v>
      </c>
    </row>
    <row r="21" spans="1:9" x14ac:dyDescent="0.25">
      <c r="F21" s="64">
        <f>SUM(F6:F20)</f>
        <v>44</v>
      </c>
      <c r="G21" s="64">
        <f>SUM(G6:G20)</f>
        <v>20</v>
      </c>
      <c r="H21" s="71">
        <f>+G21/F21</f>
        <v>0.45454545454545453</v>
      </c>
      <c r="I21" s="142"/>
    </row>
    <row r="23" spans="1:9" ht="16.8" x14ac:dyDescent="0.25">
      <c r="D23" s="122" t="s">
        <v>104</v>
      </c>
      <c r="E23" s="182" t="s">
        <v>105</v>
      </c>
      <c r="F23" s="268"/>
      <c r="G23" s="269" t="s">
        <v>105</v>
      </c>
      <c r="H23" s="270"/>
    </row>
    <row r="24" spans="1:9" ht="96.6" customHeight="1" x14ac:dyDescent="0.25">
      <c r="D24" s="122"/>
      <c r="E24" s="183" t="s">
        <v>106</v>
      </c>
      <c r="F24" s="184"/>
      <c r="G24" s="183" t="s">
        <v>107</v>
      </c>
      <c r="H24" s="184"/>
    </row>
    <row r="25" spans="1:9" ht="94.2" customHeight="1" x14ac:dyDescent="0.25">
      <c r="A25" s="252" t="s">
        <v>302</v>
      </c>
      <c r="B25" s="253"/>
      <c r="C25" s="253"/>
      <c r="D25" s="253"/>
      <c r="E25" s="253"/>
      <c r="F25" s="253"/>
      <c r="G25" s="253"/>
      <c r="H25" s="253"/>
    </row>
  </sheetData>
  <mergeCells count="16">
    <mergeCell ref="A25:H25"/>
    <mergeCell ref="A4:E4"/>
    <mergeCell ref="F4:G4"/>
    <mergeCell ref="H4:H5"/>
    <mergeCell ref="I4:I5"/>
    <mergeCell ref="A7:A13"/>
    <mergeCell ref="B12:B13"/>
    <mergeCell ref="A15:A16"/>
    <mergeCell ref="A18:A19"/>
    <mergeCell ref="E23:F23"/>
    <mergeCell ref="G23:H23"/>
    <mergeCell ref="A1:I1"/>
    <mergeCell ref="A2:I2"/>
    <mergeCell ref="A3:I3"/>
    <mergeCell ref="E24:F24"/>
    <mergeCell ref="G24:H24"/>
  </mergeCells>
  <conditionalFormatting sqref="H6:H18 H21">
    <cfRule type="cellIs" dxfId="56" priority="4" operator="between">
      <formula>0.8</formula>
      <formula>1</formula>
    </cfRule>
    <cfRule type="cellIs" dxfId="55" priority="5" operator="between">
      <formula>0.6</formula>
      <formula>0.79</formula>
    </cfRule>
    <cfRule type="cellIs" dxfId="54" priority="7" operator="between">
      <formula>0</formula>
      <formula>0.59</formula>
    </cfRule>
  </conditionalFormatting>
  <conditionalFormatting sqref="H19:H20">
    <cfRule type="cellIs" dxfId="53" priority="1" operator="between">
      <formula>0.8</formula>
      <formula>1</formula>
    </cfRule>
    <cfRule type="cellIs" dxfId="52" priority="2" operator="between">
      <formula>0.6</formula>
      <formula>0.79</formula>
    </cfRule>
    <cfRule type="cellIs" dxfId="51" priority="3" operator="between">
      <formula>0</formula>
      <formula>0.59</formula>
    </cfRule>
  </conditionalFormatting>
  <pageMargins left="0.70866141732283472" right="0.70866141732283472" top="0.74803149606299213" bottom="0.74803149606299213" header="0.31496062992125984" footer="0.31496062992125984"/>
  <pageSetup scale="4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topLeftCell="E1" zoomScale="90" zoomScaleNormal="90" zoomScaleSheetLayoutView="100" workbookViewId="0">
      <selection activeCell="J16" sqref="J16"/>
    </sheetView>
  </sheetViews>
  <sheetFormatPr baseColWidth="10" defaultColWidth="11.3984375" defaultRowHeight="15" x14ac:dyDescent="0.25"/>
  <cols>
    <col min="1" max="1" width="25.796875" style="9" customWidth="1"/>
    <col min="2" max="2" width="36.796875" style="9" customWidth="1"/>
    <col min="3" max="3" width="39.59765625" style="9" customWidth="1"/>
    <col min="4" max="4" width="32.5" style="9" customWidth="1"/>
    <col min="5" max="6" width="25.8984375" style="9" customWidth="1"/>
    <col min="7" max="7" width="17" style="13" customWidth="1"/>
    <col min="8" max="8" width="17" style="176" customWidth="1"/>
    <col min="9" max="9" width="16.59765625" style="59" customWidth="1"/>
    <col min="10" max="10" width="60.296875" style="9" customWidth="1"/>
    <col min="11" max="11" width="97.5" style="55" customWidth="1"/>
    <col min="12" max="12" width="17.796875" style="9" customWidth="1"/>
    <col min="13" max="16384" width="11.3984375" style="9"/>
  </cols>
  <sheetData>
    <row r="1" spans="1:11" s="6" customFormat="1" ht="30" customHeight="1" x14ac:dyDescent="0.25">
      <c r="A1" s="188" t="s">
        <v>247</v>
      </c>
      <c r="B1" s="189"/>
      <c r="C1" s="189"/>
      <c r="D1" s="189"/>
      <c r="E1" s="189"/>
      <c r="F1" s="189"/>
      <c r="G1" s="189"/>
      <c r="H1" s="189"/>
      <c r="I1" s="190"/>
    </row>
    <row r="2" spans="1:11" s="6" customFormat="1" ht="30" customHeight="1" x14ac:dyDescent="0.25">
      <c r="A2" s="198" t="s">
        <v>45</v>
      </c>
      <c r="B2" s="198"/>
      <c r="C2" s="198"/>
      <c r="D2" s="198"/>
      <c r="E2" s="198"/>
      <c r="F2" s="198"/>
      <c r="G2" s="198"/>
      <c r="H2" s="198"/>
      <c r="I2" s="198"/>
    </row>
    <row r="3" spans="1:11" s="6" customFormat="1" ht="30" customHeight="1" x14ac:dyDescent="0.25">
      <c r="A3" s="188" t="s">
        <v>31</v>
      </c>
      <c r="B3" s="189"/>
      <c r="C3" s="189"/>
      <c r="D3" s="189"/>
      <c r="E3" s="189"/>
      <c r="F3" s="189"/>
      <c r="G3" s="189"/>
      <c r="H3" s="189"/>
      <c r="I3" s="190"/>
    </row>
    <row r="4" spans="1:11" ht="54.75" customHeight="1" x14ac:dyDescent="0.25">
      <c r="A4" s="283" t="s">
        <v>224</v>
      </c>
      <c r="B4" s="284"/>
      <c r="C4" s="284"/>
      <c r="D4" s="284"/>
      <c r="E4" s="284"/>
      <c r="F4" s="285"/>
      <c r="G4" s="194" t="s">
        <v>287</v>
      </c>
      <c r="H4" s="194"/>
      <c r="I4" s="279" t="s">
        <v>19</v>
      </c>
      <c r="J4" s="279" t="s">
        <v>3</v>
      </c>
      <c r="K4" s="9"/>
    </row>
    <row r="5" spans="1:11" ht="60.6" customHeight="1" x14ac:dyDescent="0.25">
      <c r="A5" s="74" t="s">
        <v>6</v>
      </c>
      <c r="B5" s="74" t="s">
        <v>62</v>
      </c>
      <c r="C5" s="74" t="s">
        <v>11</v>
      </c>
      <c r="D5" s="74" t="s">
        <v>12</v>
      </c>
      <c r="E5" s="74" t="s">
        <v>13</v>
      </c>
      <c r="F5" s="74" t="s">
        <v>14</v>
      </c>
      <c r="G5" s="57" t="s">
        <v>37</v>
      </c>
      <c r="H5" s="57" t="s">
        <v>0</v>
      </c>
      <c r="I5" s="280"/>
      <c r="J5" s="280"/>
      <c r="K5" s="9"/>
    </row>
    <row r="6" spans="1:11" ht="263.39999999999998" customHeight="1" x14ac:dyDescent="0.25">
      <c r="A6" s="127" t="s">
        <v>225</v>
      </c>
      <c r="B6" s="108" t="s">
        <v>226</v>
      </c>
      <c r="C6" s="124" t="s">
        <v>227</v>
      </c>
      <c r="D6" s="124" t="s">
        <v>228</v>
      </c>
      <c r="E6" s="123" t="s">
        <v>203</v>
      </c>
      <c r="F6" s="125">
        <v>45565</v>
      </c>
      <c r="G6" s="58">
        <v>1</v>
      </c>
      <c r="H6" s="58">
        <v>1</v>
      </c>
      <c r="I6" s="33"/>
      <c r="J6" s="35" t="s">
        <v>290</v>
      </c>
      <c r="K6" s="9"/>
    </row>
    <row r="7" spans="1:11" ht="208.2" customHeight="1" x14ac:dyDescent="0.25">
      <c r="A7" s="281" t="s">
        <v>229</v>
      </c>
      <c r="B7" s="124" t="s">
        <v>58</v>
      </c>
      <c r="C7" s="124" t="s">
        <v>230</v>
      </c>
      <c r="D7" s="128" t="s">
        <v>231</v>
      </c>
      <c r="E7" s="124" t="s">
        <v>232</v>
      </c>
      <c r="F7" s="125" t="s">
        <v>185</v>
      </c>
      <c r="G7" s="58">
        <v>2</v>
      </c>
      <c r="H7" s="34">
        <v>0</v>
      </c>
      <c r="I7" s="33"/>
      <c r="J7" s="39" t="s">
        <v>291</v>
      </c>
      <c r="K7" s="9"/>
    </row>
    <row r="8" spans="1:11" s="11" customFormat="1" ht="165.6" customHeight="1" x14ac:dyDescent="0.25">
      <c r="A8" s="282"/>
      <c r="B8" s="28" t="s">
        <v>43</v>
      </c>
      <c r="C8" s="26" t="s">
        <v>292</v>
      </c>
      <c r="D8" s="29" t="s">
        <v>293</v>
      </c>
      <c r="E8" s="124" t="s">
        <v>232</v>
      </c>
      <c r="F8" s="125" t="s">
        <v>100</v>
      </c>
      <c r="G8" s="34">
        <v>3</v>
      </c>
      <c r="H8" s="58">
        <v>0</v>
      </c>
      <c r="I8" s="33">
        <f t="shared" ref="I8:I14" si="0">+H8/G8</f>
        <v>0</v>
      </c>
      <c r="J8" s="39" t="s">
        <v>291</v>
      </c>
      <c r="K8" s="9"/>
    </row>
    <row r="9" spans="1:11" ht="163.19999999999999" customHeight="1" x14ac:dyDescent="0.25">
      <c r="A9" s="276" t="s">
        <v>233</v>
      </c>
      <c r="B9" s="30" t="s">
        <v>41</v>
      </c>
      <c r="C9" s="31" t="s">
        <v>234</v>
      </c>
      <c r="D9" s="31" t="s">
        <v>294</v>
      </c>
      <c r="E9" s="124" t="s">
        <v>232</v>
      </c>
      <c r="F9" s="14">
        <v>45540</v>
      </c>
      <c r="G9" s="58">
        <v>1</v>
      </c>
      <c r="H9" s="58">
        <v>0</v>
      </c>
      <c r="I9" s="33"/>
      <c r="J9" s="39" t="s">
        <v>291</v>
      </c>
      <c r="K9" s="12"/>
    </row>
    <row r="10" spans="1:11" ht="118.8" customHeight="1" x14ac:dyDescent="0.25">
      <c r="A10" s="277"/>
      <c r="B10" s="30" t="s">
        <v>33</v>
      </c>
      <c r="C10" s="31" t="s">
        <v>295</v>
      </c>
      <c r="D10" s="31" t="s">
        <v>296</v>
      </c>
      <c r="E10" s="124" t="s">
        <v>232</v>
      </c>
      <c r="F10" s="14">
        <v>45656</v>
      </c>
      <c r="G10" s="58">
        <v>1</v>
      </c>
      <c r="H10" s="58">
        <v>0</v>
      </c>
      <c r="I10" s="33"/>
      <c r="J10" s="39" t="s">
        <v>291</v>
      </c>
      <c r="K10" s="9"/>
    </row>
    <row r="11" spans="1:11" ht="75" x14ac:dyDescent="0.25">
      <c r="A11" s="278"/>
      <c r="B11" s="30" t="s">
        <v>235</v>
      </c>
      <c r="C11" s="31" t="s">
        <v>51</v>
      </c>
      <c r="D11" s="31" t="s">
        <v>52</v>
      </c>
      <c r="E11" s="124" t="s">
        <v>232</v>
      </c>
      <c r="F11" s="14">
        <v>45473</v>
      </c>
      <c r="G11" s="58">
        <v>1</v>
      </c>
      <c r="H11" s="58">
        <v>0</v>
      </c>
      <c r="I11" s="33">
        <f t="shared" si="0"/>
        <v>0</v>
      </c>
      <c r="J11" s="39" t="s">
        <v>291</v>
      </c>
      <c r="K11" s="9"/>
    </row>
    <row r="12" spans="1:11" ht="99.6" customHeight="1" x14ac:dyDescent="0.25">
      <c r="A12" s="129" t="s">
        <v>236</v>
      </c>
      <c r="B12" s="26" t="s">
        <v>59</v>
      </c>
      <c r="C12" s="25" t="s">
        <v>60</v>
      </c>
      <c r="D12" s="27" t="s">
        <v>297</v>
      </c>
      <c r="E12" s="124" t="s">
        <v>237</v>
      </c>
      <c r="F12" s="21">
        <v>45656</v>
      </c>
      <c r="G12" s="58">
        <v>1</v>
      </c>
      <c r="H12" s="58">
        <v>0</v>
      </c>
      <c r="I12" s="33"/>
      <c r="J12" s="39" t="s">
        <v>291</v>
      </c>
      <c r="K12" s="9"/>
    </row>
    <row r="13" spans="1:11" ht="262.8" customHeight="1" x14ac:dyDescent="0.25">
      <c r="A13" s="129" t="s">
        <v>238</v>
      </c>
      <c r="B13" s="124" t="s">
        <v>239</v>
      </c>
      <c r="C13" s="130" t="s">
        <v>240</v>
      </c>
      <c r="D13" s="130" t="s">
        <v>241</v>
      </c>
      <c r="E13" s="124" t="s">
        <v>242</v>
      </c>
      <c r="F13" s="125" t="s">
        <v>100</v>
      </c>
      <c r="G13" s="34">
        <v>3</v>
      </c>
      <c r="H13" s="34">
        <v>0</v>
      </c>
      <c r="I13" s="33">
        <f t="shared" si="0"/>
        <v>0</v>
      </c>
      <c r="J13" s="39" t="s">
        <v>298</v>
      </c>
      <c r="K13" s="9"/>
    </row>
    <row r="14" spans="1:11" ht="165" x14ac:dyDescent="0.25">
      <c r="A14" s="129" t="s">
        <v>238</v>
      </c>
      <c r="B14" s="124" t="s">
        <v>239</v>
      </c>
      <c r="C14" s="130" t="s">
        <v>240</v>
      </c>
      <c r="D14" s="130" t="s">
        <v>241</v>
      </c>
      <c r="E14" s="124" t="s">
        <v>242</v>
      </c>
      <c r="F14" s="125" t="s">
        <v>100</v>
      </c>
      <c r="G14" s="34">
        <v>3</v>
      </c>
      <c r="H14" s="34">
        <v>1</v>
      </c>
      <c r="I14" s="33">
        <f t="shared" si="0"/>
        <v>0.33333333333333331</v>
      </c>
      <c r="J14" s="40" t="s">
        <v>299</v>
      </c>
      <c r="K14" s="9"/>
    </row>
    <row r="15" spans="1:11" ht="103.2" customHeight="1" x14ac:dyDescent="0.25">
      <c r="A15" s="131" t="s">
        <v>243</v>
      </c>
      <c r="B15" s="32" t="s">
        <v>9</v>
      </c>
      <c r="C15" s="27" t="s">
        <v>61</v>
      </c>
      <c r="D15" s="28" t="s">
        <v>10</v>
      </c>
      <c r="E15" s="126" t="s">
        <v>34</v>
      </c>
      <c r="F15" s="24" t="s">
        <v>102</v>
      </c>
      <c r="G15" s="34">
        <v>3</v>
      </c>
      <c r="H15" s="175">
        <v>3</v>
      </c>
      <c r="I15" s="33">
        <f>+H15/G15</f>
        <v>1</v>
      </c>
      <c r="J15" s="123" t="s">
        <v>251</v>
      </c>
      <c r="K15" s="9"/>
    </row>
    <row r="16" spans="1:11" ht="97.2" customHeight="1" x14ac:dyDescent="0.25">
      <c r="A16" s="271" t="s">
        <v>198</v>
      </c>
      <c r="B16" s="272"/>
      <c r="C16" s="272"/>
      <c r="D16" s="272"/>
      <c r="E16" s="272"/>
      <c r="F16" s="273"/>
      <c r="G16" s="57">
        <f>SUM(G6:G15)</f>
        <v>19</v>
      </c>
      <c r="H16" s="57">
        <f>SUM(H6:H15)</f>
        <v>5</v>
      </c>
      <c r="I16" s="33">
        <f>+H16/G16</f>
        <v>0.26315789473684209</v>
      </c>
      <c r="J16" s="174" t="s">
        <v>300</v>
      </c>
      <c r="K16" s="9"/>
    </row>
    <row r="17" spans="1:11" ht="39" customHeight="1" x14ac:dyDescent="0.25">
      <c r="A17" s="181" t="s">
        <v>104</v>
      </c>
      <c r="B17" s="274" t="s">
        <v>105</v>
      </c>
      <c r="C17" s="275"/>
      <c r="D17" s="182" t="s">
        <v>105</v>
      </c>
      <c r="E17" s="182"/>
      <c r="F17" s="181"/>
    </row>
    <row r="18" spans="1:11" ht="63.6" customHeight="1" x14ac:dyDescent="0.25">
      <c r="A18" s="181"/>
      <c r="B18" s="183" t="s">
        <v>106</v>
      </c>
      <c r="C18" s="184"/>
      <c r="D18" s="183" t="s">
        <v>107</v>
      </c>
      <c r="E18" s="184"/>
      <c r="F18" s="181"/>
    </row>
    <row r="21" spans="1:11" x14ac:dyDescent="0.3">
      <c r="K21" s="60"/>
    </row>
    <row r="24" spans="1:11" x14ac:dyDescent="0.25">
      <c r="E24" s="9" t="s">
        <v>18</v>
      </c>
    </row>
    <row r="29" spans="1:11" x14ac:dyDescent="0.25">
      <c r="E29" s="9" t="s">
        <v>18</v>
      </c>
    </row>
  </sheetData>
  <mergeCells count="16">
    <mergeCell ref="A1:I1"/>
    <mergeCell ref="A2:I2"/>
    <mergeCell ref="A3:I3"/>
    <mergeCell ref="A9:A11"/>
    <mergeCell ref="J4:J5"/>
    <mergeCell ref="G4:H4"/>
    <mergeCell ref="I4:I5"/>
    <mergeCell ref="A7:A8"/>
    <mergeCell ref="A4:F4"/>
    <mergeCell ref="A16:F16"/>
    <mergeCell ref="A17:A18"/>
    <mergeCell ref="B17:C17"/>
    <mergeCell ref="D17:E17"/>
    <mergeCell ref="F17:F18"/>
    <mergeCell ref="B18:C18"/>
    <mergeCell ref="D18:E18"/>
  </mergeCells>
  <conditionalFormatting sqref="I16">
    <cfRule type="cellIs" dxfId="50" priority="10" operator="between">
      <formula>0.8</formula>
      <formula>1</formula>
    </cfRule>
    <cfRule type="cellIs" dxfId="49" priority="11" operator="between">
      <formula>0.6</formula>
      <formula>0.79</formula>
    </cfRule>
    <cfRule type="cellIs" dxfId="48" priority="12" operator="between">
      <formula>0</formula>
      <formula>0.59</formula>
    </cfRule>
  </conditionalFormatting>
  <conditionalFormatting sqref="I15">
    <cfRule type="cellIs" dxfId="47" priority="7" operator="between">
      <formula>0.8</formula>
      <formula>1</formula>
    </cfRule>
    <cfRule type="cellIs" dxfId="46" priority="8" operator="between">
      <formula>0.6</formula>
      <formula>0.79</formula>
    </cfRule>
    <cfRule type="cellIs" dxfId="45" priority="9" operator="between">
      <formula>0</formula>
      <formula>0.59</formula>
    </cfRule>
  </conditionalFormatting>
  <conditionalFormatting sqref="I6:I13">
    <cfRule type="cellIs" dxfId="44" priority="4" operator="between">
      <formula>0.8</formula>
      <formula>1</formula>
    </cfRule>
    <cfRule type="cellIs" dxfId="43" priority="5" operator="between">
      <formula>0.6</formula>
      <formula>0.79</formula>
    </cfRule>
    <cfRule type="cellIs" dxfId="42" priority="6" operator="between">
      <formula>0</formula>
      <formula>0.59</formula>
    </cfRule>
  </conditionalFormatting>
  <conditionalFormatting sqref="I14">
    <cfRule type="cellIs" dxfId="41" priority="1" operator="between">
      <formula>0.8</formula>
      <formula>1</formula>
    </cfRule>
    <cfRule type="cellIs" dxfId="40" priority="2" operator="between">
      <formula>0.6</formula>
      <formula>0.79</formula>
    </cfRule>
    <cfRule type="cellIs" dxfId="39" priority="3" operator="between">
      <formula>0</formula>
      <formula>0.59</formula>
    </cfRule>
  </conditionalFormatting>
  <pageMargins left="0.70866141732283472" right="0.70866141732283472" top="0.74803149606299213" bottom="0.74803149606299213" header="0.31496062992125984" footer="0.31496062992125984"/>
  <pageSetup scale="3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opLeftCell="A31" zoomScale="90" zoomScaleNormal="90" workbookViewId="0">
      <selection activeCell="C10" sqref="C10"/>
    </sheetView>
  </sheetViews>
  <sheetFormatPr baseColWidth="10" defaultColWidth="11.3984375" defaultRowHeight="13.8" x14ac:dyDescent="0.25"/>
  <cols>
    <col min="1" max="1" width="35.296875" style="1" customWidth="1"/>
    <col min="2" max="2" width="18.5" style="1" customWidth="1"/>
    <col min="3" max="3" width="14" style="1" customWidth="1"/>
    <col min="4" max="4" width="22.5" style="1" customWidth="1"/>
    <col min="5" max="5" width="16" style="1" customWidth="1"/>
    <col min="6" max="6" width="20.3984375" style="1" customWidth="1"/>
    <col min="7" max="8" width="11.3984375" style="1"/>
    <col min="9" max="9" width="33.3984375" style="1" customWidth="1"/>
    <col min="10" max="16384" width="11.3984375" style="1"/>
  </cols>
  <sheetData>
    <row r="1" spans="1:9" ht="32.25" customHeight="1" x14ac:dyDescent="0.25">
      <c r="A1" s="286" t="s">
        <v>252</v>
      </c>
      <c r="B1" s="286"/>
      <c r="C1" s="286"/>
      <c r="D1" s="286"/>
    </row>
    <row r="2" spans="1:9" ht="24" customHeight="1" x14ac:dyDescent="0.25">
      <c r="A2" s="287" t="s">
        <v>7</v>
      </c>
      <c r="B2" s="287"/>
      <c r="C2" s="287"/>
      <c r="D2" s="287"/>
    </row>
    <row r="3" spans="1:9" ht="27.75" customHeight="1" x14ac:dyDescent="0.25">
      <c r="A3" s="288" t="s">
        <v>44</v>
      </c>
      <c r="B3" s="288"/>
      <c r="C3" s="288"/>
      <c r="D3" s="288"/>
    </row>
    <row r="4" spans="1:9" ht="73.5" customHeight="1" x14ac:dyDescent="0.25">
      <c r="A4" s="53" t="s">
        <v>23</v>
      </c>
      <c r="B4" s="53" t="s">
        <v>244</v>
      </c>
      <c r="C4" s="53" t="s">
        <v>0</v>
      </c>
      <c r="D4" s="53" t="s">
        <v>253</v>
      </c>
    </row>
    <row r="5" spans="1:9" ht="41.4" x14ac:dyDescent="0.25">
      <c r="A5" s="42" t="s">
        <v>5</v>
      </c>
      <c r="B5" s="16">
        <f>+'Gestion del Riesgo'!F13</f>
        <v>11</v>
      </c>
      <c r="C5" s="16">
        <f>+'Gestion del Riesgo'!G13</f>
        <v>6</v>
      </c>
      <c r="D5" s="51">
        <f t="shared" ref="D5:D10" si="0">+C5/B5</f>
        <v>0.54545454545454541</v>
      </c>
    </row>
    <row r="6" spans="1:9" ht="27.6" x14ac:dyDescent="0.25">
      <c r="A6" s="44" t="s">
        <v>24</v>
      </c>
      <c r="B6" s="16">
        <f>+'Racionalización trámites'!F16</f>
        <v>20</v>
      </c>
      <c r="C6" s="165">
        <f>+'Racionalización trámites'!G16</f>
        <v>7</v>
      </c>
      <c r="D6" s="51">
        <f t="shared" si="0"/>
        <v>0.35</v>
      </c>
    </row>
    <row r="7" spans="1:9" ht="27.6" x14ac:dyDescent="0.25">
      <c r="A7" s="42" t="s">
        <v>26</v>
      </c>
      <c r="B7" s="16">
        <f>+'Atención al ciudadano'!F21</f>
        <v>44</v>
      </c>
      <c r="C7" s="16">
        <f>+'Atención al ciudadano'!G21</f>
        <v>20</v>
      </c>
      <c r="D7" s="51">
        <f t="shared" si="0"/>
        <v>0.45454545454545453</v>
      </c>
      <c r="F7" s="1" t="s">
        <v>18</v>
      </c>
    </row>
    <row r="8" spans="1:9" ht="31.2" customHeight="1" x14ac:dyDescent="0.25">
      <c r="A8" s="42" t="s">
        <v>27</v>
      </c>
      <c r="B8" s="16">
        <f>+'Rendición de cuentas'!F18</f>
        <v>20</v>
      </c>
      <c r="C8" s="16">
        <f>+'Rendición de cuentas'!G18</f>
        <v>12</v>
      </c>
      <c r="D8" s="51">
        <f t="shared" si="0"/>
        <v>0.6</v>
      </c>
    </row>
    <row r="9" spans="1:9" ht="37.5" customHeight="1" x14ac:dyDescent="0.25">
      <c r="A9" s="44" t="s">
        <v>4</v>
      </c>
      <c r="B9" s="16">
        <f>+Transparencia!G16</f>
        <v>19</v>
      </c>
      <c r="C9" s="16">
        <f>+Transparencia!H16</f>
        <v>5</v>
      </c>
      <c r="D9" s="51">
        <f t="shared" si="0"/>
        <v>0.26315789473684209</v>
      </c>
    </row>
    <row r="10" spans="1:9" ht="32.25" customHeight="1" x14ac:dyDescent="0.25">
      <c r="A10" s="52" t="s">
        <v>36</v>
      </c>
      <c r="B10" s="17">
        <f>SUM(B5:B9)</f>
        <v>114</v>
      </c>
      <c r="C10" s="293">
        <f>SUM(C5:C9)</f>
        <v>50</v>
      </c>
      <c r="D10" s="51">
        <f t="shared" si="0"/>
        <v>0.43859649122807015</v>
      </c>
    </row>
    <row r="11" spans="1:9" x14ac:dyDescent="0.25">
      <c r="I11" s="2"/>
    </row>
    <row r="13" spans="1:9" x14ac:dyDescent="0.25">
      <c r="A13" s="3" t="s">
        <v>20</v>
      </c>
      <c r="B13" s="3" t="s">
        <v>28</v>
      </c>
      <c r="C13" s="4" t="s">
        <v>76</v>
      </c>
    </row>
    <row r="14" spans="1:9" x14ac:dyDescent="0.25">
      <c r="A14" s="3" t="s">
        <v>249</v>
      </c>
      <c r="B14" s="3" t="s">
        <v>29</v>
      </c>
      <c r="C14" s="5" t="s">
        <v>77</v>
      </c>
    </row>
    <row r="15" spans="1:9" ht="15" x14ac:dyDescent="0.25">
      <c r="A15" s="3" t="s">
        <v>250</v>
      </c>
      <c r="B15" s="3" t="s">
        <v>30</v>
      </c>
      <c r="C15" s="15" t="s">
        <v>78</v>
      </c>
    </row>
    <row r="18" spans="1:4" x14ac:dyDescent="0.25">
      <c r="A18" s="289"/>
      <c r="B18" s="289"/>
      <c r="C18" s="289"/>
    </row>
    <row r="19" spans="1:4" ht="45" x14ac:dyDescent="0.25">
      <c r="A19" s="53" t="s">
        <v>23</v>
      </c>
      <c r="B19" s="53" t="s">
        <v>244</v>
      </c>
      <c r="C19" s="53" t="s">
        <v>0</v>
      </c>
      <c r="D19" s="53" t="s">
        <v>253</v>
      </c>
    </row>
    <row r="20" spans="1:4" ht="27.6" x14ac:dyDescent="0.25">
      <c r="A20" s="44" t="s">
        <v>24</v>
      </c>
      <c r="B20" s="16">
        <f>+'Racionalización trámites'!F16</f>
        <v>20</v>
      </c>
      <c r="C20" s="16">
        <f>+'Racionalización trámites'!G16</f>
        <v>7</v>
      </c>
      <c r="D20" s="51">
        <f>+C20/B20</f>
        <v>0.35</v>
      </c>
    </row>
    <row r="23" spans="1:4" ht="45" x14ac:dyDescent="0.25">
      <c r="A23" s="53" t="s">
        <v>23</v>
      </c>
      <c r="B23" s="53" t="s">
        <v>244</v>
      </c>
      <c r="C23" s="53" t="s">
        <v>0</v>
      </c>
      <c r="D23" s="53" t="s">
        <v>253</v>
      </c>
    </row>
    <row r="24" spans="1:4" ht="27.6" x14ac:dyDescent="0.25">
      <c r="A24" s="42" t="s">
        <v>26</v>
      </c>
      <c r="B24" s="16">
        <f>+B7</f>
        <v>44</v>
      </c>
      <c r="C24" s="16">
        <f>+C7</f>
        <v>20</v>
      </c>
      <c r="D24" s="51">
        <f>+C24/B24</f>
        <v>0.45454545454545453</v>
      </c>
    </row>
    <row r="27" spans="1:4" ht="45" x14ac:dyDescent="0.25">
      <c r="A27" s="53" t="s">
        <v>23</v>
      </c>
      <c r="B27" s="53" t="s">
        <v>244</v>
      </c>
      <c r="C27" s="53" t="s">
        <v>0</v>
      </c>
      <c r="D27" s="53" t="s">
        <v>253</v>
      </c>
    </row>
    <row r="28" spans="1:4" ht="31.2" customHeight="1" x14ac:dyDescent="0.25">
      <c r="A28" s="42" t="s">
        <v>27</v>
      </c>
      <c r="B28" s="16">
        <f>+'Rendición de cuentas'!F18</f>
        <v>20</v>
      </c>
      <c r="C28" s="16">
        <f>+'Rendición de cuentas'!G18</f>
        <v>12</v>
      </c>
      <c r="D28" s="51">
        <f>+C28/B28</f>
        <v>0.6</v>
      </c>
    </row>
    <row r="31" spans="1:4" ht="45" x14ac:dyDescent="0.25">
      <c r="A31" s="53" t="s">
        <v>23</v>
      </c>
      <c r="B31" s="53" t="s">
        <v>244</v>
      </c>
      <c r="C31" s="53" t="s">
        <v>0</v>
      </c>
      <c r="D31" s="53" t="s">
        <v>253</v>
      </c>
    </row>
    <row r="32" spans="1:4" ht="27.6" x14ac:dyDescent="0.25">
      <c r="A32" s="44" t="s">
        <v>4</v>
      </c>
      <c r="B32" s="16">
        <f>+Transparencia!G16</f>
        <v>19</v>
      </c>
      <c r="C32" s="16">
        <f>+Transparencia!H16</f>
        <v>5</v>
      </c>
      <c r="D32" s="51">
        <f>+C32/B32</f>
        <v>0.26315789473684209</v>
      </c>
    </row>
    <row r="34" spans="1:4" ht="45" x14ac:dyDescent="0.25">
      <c r="A34" s="53" t="s">
        <v>23</v>
      </c>
      <c r="B34" s="53" t="s">
        <v>244</v>
      </c>
      <c r="C34" s="53" t="s">
        <v>0</v>
      </c>
      <c r="D34" s="53" t="s">
        <v>253</v>
      </c>
    </row>
    <row r="35" spans="1:4" ht="41.4" x14ac:dyDescent="0.25">
      <c r="A35" s="42" t="s">
        <v>5</v>
      </c>
      <c r="B35" s="16">
        <f>+B5</f>
        <v>11</v>
      </c>
      <c r="C35" s="16">
        <f>+C5</f>
        <v>6</v>
      </c>
      <c r="D35" s="51">
        <f>+C35/B35</f>
        <v>0.54545454545454541</v>
      </c>
    </row>
  </sheetData>
  <mergeCells count="4">
    <mergeCell ref="A1:D1"/>
    <mergeCell ref="A2:D2"/>
    <mergeCell ref="A3:D3"/>
    <mergeCell ref="A18:C18"/>
  </mergeCells>
  <conditionalFormatting sqref="D5:D10 D20">
    <cfRule type="cellIs" dxfId="38" priority="13" operator="between">
      <formula>0.8</formula>
      <formula>1</formula>
    </cfRule>
    <cfRule type="cellIs" dxfId="37" priority="14" operator="between">
      <formula>0.6</formula>
      <formula>0.79</formula>
    </cfRule>
    <cfRule type="cellIs" dxfId="36" priority="15" operator="between">
      <formula>0</formula>
      <formula>0.59</formula>
    </cfRule>
  </conditionalFormatting>
  <conditionalFormatting sqref="D24">
    <cfRule type="cellIs" dxfId="35" priority="10" operator="between">
      <formula>0.8</formula>
      <formula>1</formula>
    </cfRule>
    <cfRule type="cellIs" dxfId="34" priority="11" operator="between">
      <formula>0.6</formula>
      <formula>0.79</formula>
    </cfRule>
    <cfRule type="cellIs" dxfId="33" priority="12" operator="between">
      <formula>0</formula>
      <formula>0.59</formula>
    </cfRule>
  </conditionalFormatting>
  <conditionalFormatting sqref="D28">
    <cfRule type="cellIs" dxfId="32" priority="7" operator="between">
      <formula>0.8</formula>
      <formula>1</formula>
    </cfRule>
    <cfRule type="cellIs" dxfId="31" priority="8" operator="between">
      <formula>0.6</formula>
      <formula>0.79</formula>
    </cfRule>
    <cfRule type="cellIs" dxfId="30" priority="9" operator="between">
      <formula>0</formula>
      <formula>0.59</formula>
    </cfRule>
  </conditionalFormatting>
  <conditionalFormatting sqref="D32">
    <cfRule type="cellIs" dxfId="29" priority="4" operator="between">
      <formula>0.8</formula>
      <formula>1</formula>
    </cfRule>
    <cfRule type="cellIs" dxfId="28" priority="5" operator="between">
      <formula>0.6</formula>
      <formula>0.79</formula>
    </cfRule>
    <cfRule type="cellIs" dxfId="27" priority="6" operator="between">
      <formula>0</formula>
      <formula>0.59</formula>
    </cfRule>
  </conditionalFormatting>
  <conditionalFormatting sqref="D35">
    <cfRule type="cellIs" dxfId="26" priority="1" operator="between">
      <formula>0.8</formula>
      <formula>1</formula>
    </cfRule>
    <cfRule type="cellIs" dxfId="25" priority="2" operator="between">
      <formula>0.6</formula>
      <formula>0.79</formula>
    </cfRule>
    <cfRule type="cellIs" dxfId="24" priority="3" operator="between">
      <formula>0</formula>
      <formula>0.59</formula>
    </cfRule>
  </conditionalFormatting>
  <pageMargins left="0.7" right="0.7" top="0.75" bottom="0.75" header="0.3" footer="0.3"/>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90" zoomScaleNormal="90" workbookViewId="0">
      <selection activeCell="E9" sqref="E9"/>
    </sheetView>
  </sheetViews>
  <sheetFormatPr baseColWidth="10" defaultColWidth="11.3984375" defaultRowHeight="13.8" x14ac:dyDescent="0.25"/>
  <cols>
    <col min="1" max="1" width="35.296875" style="1" customWidth="1"/>
    <col min="2" max="2" width="18.5" style="1" customWidth="1"/>
    <col min="3" max="3" width="14" style="1" customWidth="1"/>
    <col min="4" max="4" width="22.5" style="1" customWidth="1"/>
    <col min="5" max="5" width="16" style="1" customWidth="1"/>
    <col min="6" max="6" width="20.3984375" style="1" customWidth="1"/>
    <col min="7" max="8" width="11.3984375" style="1"/>
    <col min="9" max="9" width="33.3984375" style="1" customWidth="1"/>
    <col min="10" max="16384" width="11.3984375" style="1"/>
  </cols>
  <sheetData>
    <row r="1" spans="1:9" ht="32.25" customHeight="1" x14ac:dyDescent="0.25">
      <c r="A1" s="286" t="s">
        <v>254</v>
      </c>
      <c r="B1" s="286"/>
      <c r="C1" s="286"/>
      <c r="D1" s="286"/>
    </row>
    <row r="2" spans="1:9" ht="24" customHeight="1" x14ac:dyDescent="0.25">
      <c r="A2" s="287" t="s">
        <v>7</v>
      </c>
      <c r="B2" s="287"/>
      <c r="C2" s="287"/>
      <c r="D2" s="287"/>
      <c r="F2" s="290"/>
      <c r="G2" s="290"/>
      <c r="H2" s="290"/>
      <c r="I2" s="290"/>
    </row>
    <row r="3" spans="1:9" ht="27.75" customHeight="1" x14ac:dyDescent="0.25">
      <c r="A3" s="288" t="s">
        <v>44</v>
      </c>
      <c r="B3" s="288"/>
      <c r="C3" s="288"/>
      <c r="D3" s="288"/>
      <c r="F3" s="290"/>
      <c r="G3" s="290"/>
      <c r="H3" s="290"/>
      <c r="I3" s="290"/>
    </row>
    <row r="4" spans="1:9" ht="73.5" customHeight="1" x14ac:dyDescent="0.25">
      <c r="A4" s="53" t="s">
        <v>23</v>
      </c>
      <c r="B4" s="53" t="s">
        <v>80</v>
      </c>
      <c r="C4" s="53" t="s">
        <v>0</v>
      </c>
      <c r="D4" s="53" t="s">
        <v>81</v>
      </c>
      <c r="F4" s="158"/>
      <c r="G4" s="158"/>
      <c r="H4" s="158"/>
      <c r="I4" s="158"/>
    </row>
    <row r="5" spans="1:9" ht="41.4" x14ac:dyDescent="0.25">
      <c r="A5" s="42" t="s">
        <v>5</v>
      </c>
      <c r="B5" s="16">
        <v>12</v>
      </c>
      <c r="C5" s="16">
        <v>12</v>
      </c>
      <c r="D5" s="51">
        <v>1</v>
      </c>
      <c r="F5" s="159"/>
      <c r="G5" s="160"/>
      <c r="H5" s="160"/>
      <c r="I5" s="161"/>
    </row>
    <row r="6" spans="1:9" ht="27.6" x14ac:dyDescent="0.25">
      <c r="A6" s="44" t="s">
        <v>24</v>
      </c>
      <c r="B6" s="16">
        <v>22</v>
      </c>
      <c r="C6" s="16">
        <v>10</v>
      </c>
      <c r="D6" s="51">
        <v>0.45454545454545453</v>
      </c>
      <c r="F6" s="162"/>
      <c r="G6" s="160"/>
      <c r="H6" s="160"/>
      <c r="I6" s="161"/>
    </row>
    <row r="7" spans="1:9" ht="27.6" x14ac:dyDescent="0.25">
      <c r="A7" s="42" t="s">
        <v>26</v>
      </c>
      <c r="B7" s="16">
        <v>41</v>
      </c>
      <c r="C7" s="16">
        <v>37</v>
      </c>
      <c r="D7" s="51">
        <v>0.90243902439024393</v>
      </c>
      <c r="F7" s="159"/>
      <c r="G7" s="160"/>
      <c r="H7" s="160"/>
      <c r="I7" s="161"/>
    </row>
    <row r="8" spans="1:9" ht="31.2" customHeight="1" x14ac:dyDescent="0.25">
      <c r="A8" s="42" t="s">
        <v>27</v>
      </c>
      <c r="B8" s="16">
        <v>21</v>
      </c>
      <c r="C8" s="16">
        <v>21</v>
      </c>
      <c r="D8" s="51">
        <v>1</v>
      </c>
      <c r="F8" s="159"/>
      <c r="G8" s="160"/>
      <c r="H8" s="160"/>
      <c r="I8" s="161"/>
    </row>
    <row r="9" spans="1:9" ht="37.5" customHeight="1" x14ac:dyDescent="0.25">
      <c r="A9" s="44" t="s">
        <v>4</v>
      </c>
      <c r="B9" s="16">
        <v>17</v>
      </c>
      <c r="C9" s="16">
        <v>14</v>
      </c>
      <c r="D9" s="51">
        <v>0.82352941176470584</v>
      </c>
      <c r="F9" s="162"/>
      <c r="G9" s="160"/>
      <c r="H9" s="160"/>
      <c r="I9" s="161"/>
    </row>
    <row r="10" spans="1:9" ht="32.25" customHeight="1" x14ac:dyDescent="0.25">
      <c r="A10" s="52" t="s">
        <v>36</v>
      </c>
      <c r="B10" s="17">
        <v>113</v>
      </c>
      <c r="C10" s="17">
        <v>94</v>
      </c>
      <c r="D10" s="51">
        <v>0.83185840707964598</v>
      </c>
      <c r="F10" s="163"/>
      <c r="G10" s="164"/>
      <c r="H10" s="164"/>
      <c r="I10" s="161"/>
    </row>
    <row r="11" spans="1:9" x14ac:dyDescent="0.25">
      <c r="I11" s="2"/>
    </row>
    <row r="13" spans="1:9" x14ac:dyDescent="0.25">
      <c r="A13" s="3" t="s">
        <v>20</v>
      </c>
      <c r="B13" s="3" t="s">
        <v>28</v>
      </c>
      <c r="C13" s="4" t="s">
        <v>76</v>
      </c>
    </row>
    <row r="14" spans="1:9" x14ac:dyDescent="0.25">
      <c r="A14" s="3" t="s">
        <v>21</v>
      </c>
      <c r="B14" s="3" t="s">
        <v>29</v>
      </c>
      <c r="C14" s="5" t="s">
        <v>77</v>
      </c>
    </row>
    <row r="15" spans="1:9" ht="15" x14ac:dyDescent="0.25">
      <c r="A15" s="3" t="s">
        <v>22</v>
      </c>
      <c r="B15" s="3" t="s">
        <v>30</v>
      </c>
      <c r="C15" s="15" t="s">
        <v>78</v>
      </c>
    </row>
    <row r="18" spans="1:4" x14ac:dyDescent="0.25">
      <c r="A18" s="289"/>
      <c r="B18" s="289"/>
      <c r="C18" s="289"/>
    </row>
    <row r="19" spans="1:4" ht="45" x14ac:dyDescent="0.25">
      <c r="A19" s="53" t="s">
        <v>23</v>
      </c>
      <c r="B19" s="53" t="s">
        <v>80</v>
      </c>
      <c r="C19" s="53" t="s">
        <v>0</v>
      </c>
      <c r="D19" s="53" t="s">
        <v>81</v>
      </c>
    </row>
    <row r="20" spans="1:4" ht="27.6" x14ac:dyDescent="0.25">
      <c r="A20" s="44" t="s">
        <v>24</v>
      </c>
      <c r="B20" s="16">
        <f>+'Racionalización trámites'!F16</f>
        <v>20</v>
      </c>
      <c r="C20" s="16">
        <f>+'Racionalización trámites'!G16</f>
        <v>7</v>
      </c>
      <c r="D20" s="51">
        <f>+C20/B20</f>
        <v>0.35</v>
      </c>
    </row>
    <row r="23" spans="1:4" ht="45" x14ac:dyDescent="0.25">
      <c r="A23" s="53" t="s">
        <v>23</v>
      </c>
      <c r="B23" s="53" t="s">
        <v>80</v>
      </c>
      <c r="C23" s="53" t="s">
        <v>0</v>
      </c>
      <c r="D23" s="53" t="s">
        <v>81</v>
      </c>
    </row>
    <row r="24" spans="1:4" ht="27.6" x14ac:dyDescent="0.25">
      <c r="A24" s="42" t="s">
        <v>26</v>
      </c>
      <c r="B24" s="16">
        <f>+'Atención al ciudadano'!F21</f>
        <v>44</v>
      </c>
      <c r="C24" s="16">
        <f>+'Atención al ciudadano'!G21</f>
        <v>20</v>
      </c>
      <c r="D24" s="51">
        <f>+C24/B24</f>
        <v>0.45454545454545453</v>
      </c>
    </row>
    <row r="27" spans="1:4" ht="45" x14ac:dyDescent="0.25">
      <c r="A27" s="53" t="s">
        <v>23</v>
      </c>
      <c r="B27" s="53" t="s">
        <v>80</v>
      </c>
      <c r="C27" s="53" t="s">
        <v>0</v>
      </c>
      <c r="D27" s="53" t="s">
        <v>81</v>
      </c>
    </row>
    <row r="28" spans="1:4" ht="25.8" customHeight="1" x14ac:dyDescent="0.25">
      <c r="A28" s="42" t="s">
        <v>27</v>
      </c>
      <c r="B28" s="16">
        <f>+'Rendición de cuentas'!F18</f>
        <v>20</v>
      </c>
      <c r="C28" s="16">
        <f>+'Rendición de cuentas'!G18</f>
        <v>12</v>
      </c>
      <c r="D28" s="51">
        <f>+C28/B28</f>
        <v>0.6</v>
      </c>
    </row>
    <row r="31" spans="1:4" ht="45" x14ac:dyDescent="0.25">
      <c r="A31" s="53" t="s">
        <v>23</v>
      </c>
      <c r="B31" s="53" t="s">
        <v>80</v>
      </c>
      <c r="C31" s="53" t="s">
        <v>0</v>
      </c>
      <c r="D31" s="53" t="s">
        <v>81</v>
      </c>
    </row>
    <row r="32" spans="1:4" ht="27.6" x14ac:dyDescent="0.25">
      <c r="A32" s="44" t="s">
        <v>4</v>
      </c>
      <c r="B32" s="16">
        <f>+Transparencia!G16</f>
        <v>19</v>
      </c>
      <c r="C32" s="16">
        <f>+Transparencia!H16</f>
        <v>5</v>
      </c>
      <c r="D32" s="51">
        <f>+C32/B32</f>
        <v>0.26315789473684209</v>
      </c>
    </row>
    <row r="34" spans="1:4" ht="45" x14ac:dyDescent="0.25">
      <c r="A34" s="53" t="s">
        <v>23</v>
      </c>
      <c r="B34" s="53" t="s">
        <v>80</v>
      </c>
      <c r="C34" s="53" t="s">
        <v>0</v>
      </c>
      <c r="D34" s="53" t="s">
        <v>81</v>
      </c>
    </row>
    <row r="35" spans="1:4" ht="41.4" x14ac:dyDescent="0.25">
      <c r="A35" s="42" t="s">
        <v>5</v>
      </c>
      <c r="B35" s="16">
        <f>+'Gestion del Riesgo'!F13</f>
        <v>11</v>
      </c>
      <c r="C35" s="16">
        <f>+'Gestion del Riesgo'!G13</f>
        <v>6</v>
      </c>
      <c r="D35" s="51">
        <f>+C35/B35</f>
        <v>0.54545454545454541</v>
      </c>
    </row>
  </sheetData>
  <mergeCells count="6">
    <mergeCell ref="A1:D1"/>
    <mergeCell ref="A2:D2"/>
    <mergeCell ref="A3:D3"/>
    <mergeCell ref="A18:C18"/>
    <mergeCell ref="F2:I2"/>
    <mergeCell ref="F3:I3"/>
  </mergeCells>
  <conditionalFormatting sqref="D20">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D24">
    <cfRule type="cellIs" dxfId="20" priority="16" operator="between">
      <formula>0.8</formula>
      <formula>1</formula>
    </cfRule>
    <cfRule type="cellIs" dxfId="19" priority="17" operator="between">
      <formula>0.6</formula>
      <formula>0.79</formula>
    </cfRule>
    <cfRule type="cellIs" dxfId="18" priority="18" operator="between">
      <formula>0</formula>
      <formula>0.59</formula>
    </cfRule>
  </conditionalFormatting>
  <conditionalFormatting sqref="D28">
    <cfRule type="cellIs" dxfId="17" priority="13" operator="between">
      <formula>0.8</formula>
      <formula>1</formula>
    </cfRule>
    <cfRule type="cellIs" dxfId="16" priority="14" operator="between">
      <formula>0.6</formula>
      <formula>0.79</formula>
    </cfRule>
    <cfRule type="cellIs" dxfId="15" priority="15" operator="between">
      <formula>0</formula>
      <formula>0.59</formula>
    </cfRule>
  </conditionalFormatting>
  <conditionalFormatting sqref="D32">
    <cfRule type="cellIs" dxfId="14" priority="10" operator="between">
      <formula>0.8</formula>
      <formula>1</formula>
    </cfRule>
    <cfRule type="cellIs" dxfId="13" priority="11" operator="between">
      <formula>0.6</formula>
      <formula>0.79</formula>
    </cfRule>
    <cfRule type="cellIs" dxfId="12" priority="12" operator="between">
      <formula>0</formula>
      <formula>0.59</formula>
    </cfRule>
  </conditionalFormatting>
  <conditionalFormatting sqref="D35">
    <cfRule type="cellIs" dxfId="11" priority="7" operator="between">
      <formula>0.8</formula>
      <formula>1</formula>
    </cfRule>
    <cfRule type="cellIs" dxfId="10" priority="8" operator="between">
      <formula>0.6</formula>
      <formula>0.79</formula>
    </cfRule>
    <cfRule type="cellIs" dxfId="9" priority="9" operator="between">
      <formula>0</formula>
      <formula>0.59</formula>
    </cfRule>
  </conditionalFormatting>
  <conditionalFormatting sqref="D5:D10">
    <cfRule type="cellIs" dxfId="8" priority="1" operator="between">
      <formula>0.8</formula>
      <formula>1</formula>
    </cfRule>
    <cfRule type="cellIs" dxfId="7" priority="2" operator="between">
      <formula>0.6</formula>
      <formula>0.79</formula>
    </cfRule>
    <cfRule type="cellIs" dxfId="6" priority="3" operator="between">
      <formula>0</formula>
      <formula>0.59</formula>
    </cfRule>
  </conditionalFormatting>
  <pageMargins left="0.7" right="0.7" top="0.75" bottom="0.75" header="0.3" footer="0.3"/>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abSelected="1" zoomScale="90" zoomScaleNormal="90" workbookViewId="0">
      <selection activeCell="D2" sqref="D2"/>
    </sheetView>
  </sheetViews>
  <sheetFormatPr baseColWidth="10" defaultColWidth="11.3984375" defaultRowHeight="13.8" x14ac:dyDescent="0.25"/>
  <cols>
    <col min="1" max="1" width="35.296875" style="1" customWidth="1"/>
    <col min="2" max="3" width="20.09765625" style="1" customWidth="1"/>
    <col min="4" max="4" width="22.5" style="1" customWidth="1"/>
    <col min="5" max="5" width="22.796875" style="1" customWidth="1"/>
    <col min="6" max="6" width="20.3984375" style="1" customWidth="1"/>
    <col min="7" max="8" width="11.3984375" style="1"/>
    <col min="9" max="9" width="33.3984375" style="1" customWidth="1"/>
    <col min="10" max="16384" width="11.3984375" style="1"/>
  </cols>
  <sheetData>
    <row r="1" spans="1:9" ht="32.25" customHeight="1" x14ac:dyDescent="0.25">
      <c r="A1" s="291" t="s">
        <v>288</v>
      </c>
      <c r="B1" s="292"/>
      <c r="C1" s="292"/>
      <c r="D1" s="179"/>
      <c r="E1" s="179"/>
    </row>
    <row r="2" spans="1:9" ht="24" customHeight="1" x14ac:dyDescent="0.25">
      <c r="A2" s="291" t="s">
        <v>7</v>
      </c>
      <c r="B2" s="292"/>
      <c r="C2" s="292"/>
      <c r="D2" s="179"/>
      <c r="E2" s="179"/>
    </row>
    <row r="3" spans="1:9" ht="27.75" customHeight="1" x14ac:dyDescent="0.25">
      <c r="A3" s="291" t="s">
        <v>44</v>
      </c>
      <c r="B3" s="292"/>
      <c r="C3" s="292"/>
      <c r="D3" s="179"/>
      <c r="E3" s="179"/>
    </row>
    <row r="4" spans="1:9" ht="73.5" customHeight="1" x14ac:dyDescent="0.25">
      <c r="A4" s="53" t="s">
        <v>23</v>
      </c>
      <c r="B4" s="53" t="s">
        <v>81</v>
      </c>
      <c r="C4" s="53" t="s">
        <v>253</v>
      </c>
    </row>
    <row r="5" spans="1:9" ht="41.4" x14ac:dyDescent="0.25">
      <c r="A5" s="42" t="s">
        <v>5</v>
      </c>
      <c r="B5" s="51">
        <v>1</v>
      </c>
      <c r="C5" s="51">
        <v>0.54545454545454541</v>
      </c>
      <c r="D5" s="178"/>
    </row>
    <row r="6" spans="1:9" ht="27.6" x14ac:dyDescent="0.25">
      <c r="A6" s="44" t="s">
        <v>24</v>
      </c>
      <c r="B6" s="51">
        <v>0.45454545454545453</v>
      </c>
      <c r="C6" s="51">
        <v>0.35</v>
      </c>
      <c r="D6" s="178"/>
    </row>
    <row r="7" spans="1:9" ht="27.6" x14ac:dyDescent="0.25">
      <c r="A7" s="42" t="s">
        <v>26</v>
      </c>
      <c r="B7" s="51">
        <v>0.90243902439024393</v>
      </c>
      <c r="C7" s="51">
        <v>0.45454545454545453</v>
      </c>
      <c r="D7" s="178"/>
    </row>
    <row r="8" spans="1:9" ht="31.2" customHeight="1" x14ac:dyDescent="0.25">
      <c r="A8" s="42" t="s">
        <v>27</v>
      </c>
      <c r="B8" s="51">
        <v>1</v>
      </c>
      <c r="C8" s="51">
        <v>0.6</v>
      </c>
      <c r="D8" s="178"/>
    </row>
    <row r="9" spans="1:9" ht="37.5" customHeight="1" x14ac:dyDescent="0.25">
      <c r="A9" s="44" t="s">
        <v>4</v>
      </c>
      <c r="B9" s="51">
        <v>0.82352941176470584</v>
      </c>
      <c r="C9" s="51">
        <v>0.21052631578947367</v>
      </c>
      <c r="D9" s="178"/>
    </row>
    <row r="10" spans="1:9" ht="32.25" customHeight="1" x14ac:dyDescent="0.25">
      <c r="A10" s="52" t="s">
        <v>36</v>
      </c>
      <c r="B10" s="51">
        <v>0.83185840707964598</v>
      </c>
      <c r="C10" s="51">
        <v>0.42982456140350878</v>
      </c>
      <c r="D10" s="178"/>
    </row>
    <row r="11" spans="1:9" x14ac:dyDescent="0.25">
      <c r="I11" s="2"/>
    </row>
    <row r="13" spans="1:9" x14ac:dyDescent="0.25">
      <c r="A13" s="3" t="s">
        <v>20</v>
      </c>
      <c r="B13" s="3" t="s">
        <v>28</v>
      </c>
      <c r="C13" s="4" t="s">
        <v>76</v>
      </c>
    </row>
    <row r="14" spans="1:9" x14ac:dyDescent="0.25">
      <c r="A14" s="3" t="s">
        <v>249</v>
      </c>
      <c r="B14" s="3" t="s">
        <v>29</v>
      </c>
      <c r="C14" s="5" t="s">
        <v>77</v>
      </c>
    </row>
    <row r="15" spans="1:9" ht="15" x14ac:dyDescent="0.25">
      <c r="A15" s="3" t="s">
        <v>250</v>
      </c>
      <c r="B15" s="3" t="s">
        <v>30</v>
      </c>
      <c r="C15" s="15" t="s">
        <v>78</v>
      </c>
    </row>
    <row r="18" spans="1:3" x14ac:dyDescent="0.25">
      <c r="A18" s="289"/>
      <c r="B18" s="289"/>
      <c r="C18" s="289"/>
    </row>
  </sheetData>
  <mergeCells count="4">
    <mergeCell ref="A18:C18"/>
    <mergeCell ref="A1:C1"/>
    <mergeCell ref="A2:C2"/>
    <mergeCell ref="A3:C3"/>
  </mergeCells>
  <conditionalFormatting sqref="B5:B10">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C5:C10">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pageMargins left="0.7" right="0.7"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Gestion del Riesgo</vt:lpstr>
      <vt:lpstr>Rendición de cuentas</vt:lpstr>
      <vt:lpstr>Racionalización trámites</vt:lpstr>
      <vt:lpstr>TRÁMITE 2024</vt:lpstr>
      <vt:lpstr>Atención al ciudadano</vt:lpstr>
      <vt:lpstr>Transparencia</vt:lpstr>
      <vt:lpstr>Consolidado de Cumplimiento 24</vt:lpstr>
      <vt:lpstr>Consolidado de Cumplimiento 23</vt:lpstr>
      <vt:lpstr>comparativo Cumplimiento 24 23</vt:lpstr>
      <vt:lpstr>'Atención al ciudadano'!Área_de_impresión</vt:lpstr>
      <vt:lpstr>'Racionalización trámites'!Área_de_impresión</vt:lpstr>
      <vt:lpstr>'Rendición de cuentas'!Área_de_impresión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CLAUDIA REGINA GONZALEZ GONZALEZ</cp:lastModifiedBy>
  <cp:lastPrinted>2024-01-15T14:50:53Z</cp:lastPrinted>
  <dcterms:created xsi:type="dcterms:W3CDTF">2016-10-03T20:11:09Z</dcterms:created>
  <dcterms:modified xsi:type="dcterms:W3CDTF">2025-01-15T19:32:31Z</dcterms:modified>
</cp:coreProperties>
</file>