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rosaluddosi\Desktop\"/>
    </mc:Choice>
  </mc:AlternateContent>
  <bookViews>
    <workbookView xWindow="0" yWindow="0" windowWidth="28320" windowHeight="12060"/>
  </bookViews>
  <sheets>
    <sheet name="Hoja1" sheetId="1" r:id="rId1"/>
  </sheets>
  <definedNames>
    <definedName name="_xlnm._FilterDatabase" localSheetId="0" hidden="1">Hoja1!$A$6:$Q$752</definedName>
  </definedNames>
  <calcPr calcId="152511"/>
</workbook>
</file>

<file path=xl/calcChain.xml><?xml version="1.0" encoding="utf-8"?>
<calcChain xmlns="http://schemas.openxmlformats.org/spreadsheetml/2006/main">
  <c r="Q8" i="1" l="1"/>
  <c r="Q7" i="1"/>
  <c r="Q9" i="1"/>
  <c r="Q12" i="1"/>
  <c r="O41" i="1" l="1"/>
  <c r="Q40" i="1"/>
  <c r="Q39" i="1"/>
  <c r="Q38" i="1"/>
  <c r="O37" i="1"/>
  <c r="Q36" i="1"/>
  <c r="Q35" i="1"/>
  <c r="Q34" i="1"/>
  <c r="O28" i="1"/>
  <c r="Q27" i="1"/>
  <c r="Q26" i="1"/>
  <c r="Q25" i="1"/>
  <c r="Q24" i="1"/>
  <c r="O23" i="1"/>
  <c r="Q22" i="1"/>
  <c r="Q21" i="1"/>
  <c r="Q20" i="1"/>
  <c r="Q19" i="1"/>
  <c r="O18" i="1"/>
  <c r="Q17" i="1"/>
  <c r="Q16" i="1"/>
  <c r="Q15" i="1"/>
  <c r="Q37" i="1" l="1"/>
  <c r="Q43" i="1" s="1"/>
  <c r="Q41" i="1"/>
  <c r="Q18" i="1"/>
  <c r="Q23" i="1"/>
  <c r="Q28" i="1"/>
  <c r="Q13" i="1" l="1"/>
  <c r="Q11" i="1"/>
  <c r="O10" i="1" l="1"/>
  <c r="O14" i="1"/>
  <c r="Q10" i="1" l="1"/>
  <c r="Q14" i="1" l="1"/>
  <c r="Q30" i="1" s="1"/>
  <c r="Q45" i="1" s="1"/>
</calcChain>
</file>

<file path=xl/sharedStrings.xml><?xml version="1.0" encoding="utf-8"?>
<sst xmlns="http://schemas.openxmlformats.org/spreadsheetml/2006/main" count="107" uniqueCount="49">
  <si>
    <t>CODIGO</t>
  </si>
  <si>
    <t>CANTIDAD COTIZADA</t>
  </si>
  <si>
    <t>VALOR TOTAL</t>
  </si>
  <si>
    <t>RAZÓN SOCIAL PROPONENTE</t>
  </si>
  <si>
    <t>IVA</t>
  </si>
  <si>
    <t>VENCIMIENTO REGITRO SANITARIO (dd/mm/aaaa)</t>
  </si>
  <si>
    <t>NIT PROPONENTE (SIN PUNTOS, COMAS NI DÍGITO DE VERIFICACIÓN)</t>
  </si>
  <si>
    <t>MARCA OFERTADA</t>
  </si>
  <si>
    <t xml:space="preserve">LABORATORIO FABRICANTE </t>
  </si>
  <si>
    <t>REGISTRO SANITARIO Nro.</t>
  </si>
  <si>
    <t>UNIDAD MANEJO</t>
  </si>
  <si>
    <t>PRESENTACION OFERTADA</t>
  </si>
  <si>
    <t>CANTIDAD REQUERIDA</t>
  </si>
  <si>
    <t>DESCRIPCION DELPRODUCTO COTIZADO</t>
  </si>
  <si>
    <t>VALOR UNITARIO EN LA UNIDAD DE METROSALUD ANTES DE IVA</t>
  </si>
  <si>
    <t>DIRECCION ADMINISTRATIVA</t>
  </si>
  <si>
    <t>GRUPO CONTRATACION INSUMOS HOSPITALARIOS</t>
  </si>
  <si>
    <t>Unidad</t>
  </si>
  <si>
    <t>KIT EN BOLSA PLASTICA CON CIERRE</t>
  </si>
  <si>
    <t>CONTENIDO DEL KIT Y ESPECIFICACIONES</t>
  </si>
  <si>
    <t>Carreta x 30 mt</t>
  </si>
  <si>
    <t>Seda dental con cera</t>
  </si>
  <si>
    <t xml:space="preserve">Crema dental adulto con flúor igual o mayor a 1.100 PPM </t>
  </si>
  <si>
    <t>Cepillo de dientes adulto cerdas mediana a suave con protector</t>
  </si>
  <si>
    <t>ANEXO N°5 FORMATO PARA PRESENTAR OFERTA ECONOMICA</t>
  </si>
  <si>
    <t>NOMBRE DEL KIT</t>
  </si>
  <si>
    <t>KIT HIGIENE ORAL NIÑO</t>
  </si>
  <si>
    <t>KIT HIGIENE ORAL ADULTO</t>
  </si>
  <si>
    <t>Tubo x 70 gr</t>
  </si>
  <si>
    <t>Cepillo de dientes niño cerdas suave con protector plástico</t>
  </si>
  <si>
    <t>KIT HIGIENE BUCAL NIÑO CON DISCAPACIDAD</t>
  </si>
  <si>
    <t>Cepillo de dientes niño cerdas suaves</t>
  </si>
  <si>
    <t>Crema dental niño con flúor igual o mayor a 1.100 PPM</t>
  </si>
  <si>
    <t>Tubo x 100 ml</t>
  </si>
  <si>
    <t>Portaseda para niño con hilo dental para 40 limpiezas u Horqueta de hilo dental niño x 40 unidades</t>
  </si>
  <si>
    <t>Portaseda o Paquete x 40 und</t>
  </si>
  <si>
    <t>KIT HIGIENE BUCAL ADULTO CON DISCAPACIDAD</t>
  </si>
  <si>
    <t>Cepillo de dientes adulto cerdas mediana a suave</t>
  </si>
  <si>
    <t xml:space="preserve">Crema dental adulto  con flúor igual o mayor a 1.100 PPM </t>
  </si>
  <si>
    <t>Portaseda para adulto con hilo dental para 40 limpiezas u Horqueta de hilo dental adulto x 40 unidades</t>
  </si>
  <si>
    <t>Enjuague bucal con fluor, sin alcohol</t>
  </si>
  <si>
    <t>Frasco x 200 ml</t>
  </si>
  <si>
    <t>KIT HIGIENE BUCAL ADULTO  CUIDADOR</t>
  </si>
  <si>
    <t xml:space="preserve">Seda dental con cera </t>
  </si>
  <si>
    <t xml:space="preserve">Enjuague bucal con fluor, sin  alcohol </t>
  </si>
  <si>
    <t>KIT HIGIENE ADULTO ADULTO CUIDADOR</t>
  </si>
  <si>
    <t>VALOR TOTAL PROPUESTA PROGRAMA MODELO INTEGRAL DE ATENCIÓN EN SALUD MIAS</t>
  </si>
  <si>
    <t>VALOR TOTAL PROPUESTA PROGRAMA ATENCIÓN PRIMARIA EN SALUD (APS)</t>
  </si>
  <si>
    <t xml:space="preserve">VALOR TOTAL PROPUESTA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</si>
</sst>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#,##0.00"/>
    <numFmt numFmtId="167" formatCode="_-[$$-240A]* #,##0.00_-;\-[$$-240A]* #,##0.00_-;_-[$$-240A]* &quot;-&quot;??_-;_-@_-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8"/>
      <name val="Tahoma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8"/>
      <name val="Tahoma"/>
      <family val="2"/>
    </font>
    <font>
      <sz val="8"/>
      <color theme="1"/>
      <name val="Tahoma"/>
      <family val="2"/>
    </font>
    <font>
      <sz val="8"/>
      <color theme="3" tint="-0.499984740745262"/>
      <name val="Tahoma"/>
      <family val="2"/>
    </font>
    <font>
      <sz val="8"/>
      <color rgb="FF00000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2" borderId="1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44">
    <xf numFmtId="0" fontId="0" fillId="0" borderId="0" xfId="0"/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167" fontId="4" fillId="5" borderId="8" xfId="5" applyNumberFormat="1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2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6" applyNumberFormat="1" applyFont="1" applyFill="1" applyBorder="1" applyAlignment="1" applyProtection="1">
      <alignment horizontal="center" vertical="center" wrapText="1"/>
      <protection locked="0"/>
    </xf>
    <xf numFmtId="2" fontId="8" fillId="0" borderId="6" xfId="6" applyNumberFormat="1" applyFont="1" applyFill="1" applyBorder="1" applyAlignment="1" applyProtection="1">
      <alignment horizontal="center" vertical="center" wrapText="1"/>
      <protection locked="0"/>
    </xf>
    <xf numFmtId="167" fontId="4" fillId="5" borderId="9" xfId="5" applyNumberFormat="1" applyFont="1" applyFill="1" applyBorder="1" applyAlignment="1" applyProtection="1">
      <alignment horizontal="center" vertical="center" wrapText="1"/>
    </xf>
    <xf numFmtId="2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5" xfId="5" applyNumberFormat="1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166" fontId="8" fillId="4" borderId="19" xfId="5" applyNumberFormat="1" applyFont="1" applyFill="1" applyBorder="1" applyAlignment="1" applyProtection="1">
      <alignment horizontal="center" vertical="center" wrapText="1"/>
    </xf>
    <xf numFmtId="166" fontId="8" fillId="4" borderId="2" xfId="5" applyNumberFormat="1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166" fontId="8" fillId="4" borderId="4" xfId="5" applyNumberFormat="1" applyFont="1" applyFill="1" applyBorder="1" applyAlignment="1" applyProtection="1">
      <alignment horizontal="center" vertical="center" wrapText="1"/>
    </xf>
    <xf numFmtId="2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167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8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2" fontId="8" fillId="0" borderId="4" xfId="6" applyNumberFormat="1" applyFont="1" applyFill="1" applyBorder="1" applyAlignment="1" applyProtection="1">
      <alignment horizontal="center" vertical="center" wrapText="1"/>
      <protection locked="0"/>
    </xf>
    <xf numFmtId="4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" xfId="6" applyNumberFormat="1" applyFont="1" applyFill="1" applyBorder="1" applyAlignment="1" applyProtection="1">
      <alignment horizontal="center" vertical="center" wrapText="1"/>
      <protection locked="0"/>
    </xf>
    <xf numFmtId="167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167" fontId="4" fillId="5" borderId="19" xfId="5" applyNumberFormat="1" applyFont="1" applyFill="1" applyBorder="1" applyAlignment="1" applyProtection="1">
      <alignment horizontal="center" vertical="center" wrapText="1"/>
    </xf>
    <xf numFmtId="167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167" fontId="4" fillId="5" borderId="27" xfId="5" applyNumberFormat="1" applyFont="1" applyFill="1" applyBorder="1" applyAlignment="1" applyProtection="1">
      <alignment horizontal="center" vertical="center" wrapText="1"/>
    </xf>
    <xf numFmtId="166" fontId="8" fillId="4" borderId="29" xfId="5" applyNumberFormat="1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2" fontId="8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1" xfId="6" applyNumberFormat="1" applyFont="1" applyFill="1" applyBorder="1" applyAlignment="1" applyProtection="1">
      <alignment horizontal="center" vertical="center" wrapText="1"/>
      <protection locked="0"/>
    </xf>
    <xf numFmtId="166" fontId="8" fillId="4" borderId="32" xfId="5" applyNumberFormat="1" applyFont="1" applyFill="1" applyBorder="1" applyAlignment="1" applyProtection="1">
      <alignment horizontal="center" vertical="center" wrapText="1"/>
    </xf>
    <xf numFmtId="167" fontId="4" fillId="5" borderId="8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167" fontId="14" fillId="3" borderId="0" xfId="0" applyNumberFormat="1" applyFont="1" applyFill="1" applyProtection="1"/>
    <xf numFmtId="167" fontId="14" fillId="0" borderId="0" xfId="0" applyNumberFormat="1" applyFont="1" applyProtection="1"/>
    <xf numFmtId="9" fontId="4" fillId="3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9" fontId="5" fillId="0" borderId="0" xfId="0" applyNumberFormat="1" applyFont="1" applyAlignment="1" applyProtection="1">
      <alignment vertical="center" wrapText="1"/>
      <protection locked="0"/>
    </xf>
    <xf numFmtId="1" fontId="5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3" fontId="8" fillId="0" borderId="5" xfId="0" applyNumberFormat="1" applyFont="1" applyFill="1" applyBorder="1" applyAlignment="1" applyProtection="1">
      <alignment horizontal="center" vertical="center"/>
      <protection locked="0"/>
    </xf>
    <xf numFmtId="3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" fontId="4" fillId="4" borderId="11" xfId="0" applyNumberFormat="1" applyFont="1" applyFill="1" applyBorder="1" applyAlignment="1" applyProtection="1">
      <alignment horizontal="center" vertical="center"/>
      <protection locked="0"/>
    </xf>
    <xf numFmtId="1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3" fontId="8" fillId="0" borderId="2" xfId="0" applyNumberFormat="1" applyFont="1" applyFill="1" applyBorder="1" applyAlignment="1" applyProtection="1">
      <alignment horizontal="center" vertical="center"/>
      <protection locked="0"/>
    </xf>
    <xf numFmtId="3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3" fontId="8" fillId="0" borderId="18" xfId="0" applyNumberFormat="1" applyFont="1" applyFill="1" applyBorder="1" applyAlignment="1" applyProtection="1">
      <alignment horizontal="center" vertical="center"/>
      <protection locked="0"/>
    </xf>
    <xf numFmtId="1" fontId="4" fillId="5" borderId="13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" fontId="4" fillId="5" borderId="7" xfId="3" applyNumberFormat="1" applyFont="1" applyFill="1" applyBorder="1" applyAlignment="1" applyProtection="1">
      <alignment horizontal="center" vertical="center" wrapText="1"/>
      <protection locked="0"/>
    </xf>
    <xf numFmtId="1" fontId="4" fillId="5" borderId="8" xfId="3" applyNumberFormat="1" applyFont="1" applyFill="1" applyBorder="1" applyAlignment="1" applyProtection="1">
      <alignment horizontal="left" vertical="center" wrapText="1"/>
      <protection locked="0"/>
    </xf>
    <xf numFmtId="1" fontId="4" fillId="5" borderId="8" xfId="3" applyNumberFormat="1" applyFont="1" applyFill="1" applyBorder="1" applyAlignment="1" applyProtection="1">
      <alignment horizontal="center" vertical="center" wrapText="1"/>
      <protection locked="0"/>
    </xf>
    <xf numFmtId="3" fontId="4" fillId="5" borderId="8" xfId="3" applyNumberFormat="1" applyFont="1" applyFill="1" applyBorder="1" applyAlignment="1" applyProtection="1">
      <alignment horizontal="center" vertical="center" wrapText="1"/>
      <protection locked="0"/>
    </xf>
    <xf numFmtId="167" fontId="4" fillId="5" borderId="8" xfId="5" applyNumberFormat="1" applyFont="1" applyFill="1" applyBorder="1" applyAlignment="1" applyProtection="1">
      <alignment horizontal="center" vertical="center" wrapText="1"/>
      <protection locked="0"/>
    </xf>
    <xf numFmtId="166" fontId="8" fillId="5" borderId="8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1" fontId="4" fillId="5" borderId="24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1" fontId="4" fillId="5" borderId="28" xfId="3" applyNumberFormat="1" applyFont="1" applyFill="1" applyBorder="1" applyAlignment="1" applyProtection="1">
      <alignment horizontal="center" vertical="center" wrapText="1"/>
      <protection locked="0"/>
    </xf>
    <xf numFmtId="1" fontId="4" fillId="5" borderId="5" xfId="3" applyNumberFormat="1" applyFont="1" applyFill="1" applyBorder="1" applyAlignment="1" applyProtection="1">
      <alignment horizontal="left" vertical="center" wrapText="1"/>
      <protection locked="0"/>
    </xf>
    <xf numFmtId="1" fontId="4" fillId="5" borderId="5" xfId="3" applyNumberFormat="1" applyFont="1" applyFill="1" applyBorder="1" applyAlignment="1" applyProtection="1">
      <alignment horizontal="center" vertical="center" wrapText="1"/>
      <protection locked="0"/>
    </xf>
    <xf numFmtId="3" fontId="4" fillId="5" borderId="5" xfId="3" applyNumberFormat="1" applyFont="1" applyFill="1" applyBorder="1" applyAlignment="1" applyProtection="1">
      <alignment horizontal="center" vertical="center" wrapText="1"/>
      <protection locked="0"/>
    </xf>
    <xf numFmtId="167" fontId="4" fillId="5" borderId="5" xfId="5" applyNumberFormat="1" applyFont="1" applyFill="1" applyBorder="1" applyAlignment="1" applyProtection="1">
      <alignment horizontal="center" vertical="center" wrapText="1"/>
      <protection locked="0"/>
    </xf>
    <xf numFmtId="166" fontId="8" fillId="5" borderId="5" xfId="5" applyNumberFormat="1" applyFont="1" applyFill="1" applyBorder="1" applyAlignment="1" applyProtection="1">
      <alignment horizontal="center" vertical="center" wrapText="1"/>
      <protection locked="0"/>
    </xf>
    <xf numFmtId="1" fontId="4" fillId="0" borderId="28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vertical="center" wrapText="1"/>
      <protection locked="0"/>
    </xf>
    <xf numFmtId="1" fontId="4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" fontId="4" fillId="0" borderId="26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horizontal="left" vertical="center" wrapText="1"/>
      <protection locked="0"/>
    </xf>
    <xf numFmtId="3" fontId="8" fillId="0" borderId="31" xfId="0" applyNumberFormat="1" applyFont="1" applyFill="1" applyBorder="1" applyAlignment="1" applyProtection="1">
      <alignment horizontal="center" vertical="center"/>
      <protection locked="0"/>
    </xf>
    <xf numFmtId="1" fontId="8" fillId="5" borderId="26" xfId="0" applyNumberFormat="1" applyFont="1" applyFill="1" applyBorder="1" applyAlignment="1" applyProtection="1">
      <alignment horizontal="center" vertical="center"/>
      <protection locked="0"/>
    </xf>
    <xf numFmtId="1" fontId="8" fillId="5" borderId="27" xfId="0" applyNumberFormat="1" applyFont="1" applyFill="1" applyBorder="1" applyAlignment="1" applyProtection="1">
      <alignment horizontal="center" vertical="center"/>
      <protection locked="0"/>
    </xf>
    <xf numFmtId="1" fontId="4" fillId="5" borderId="27" xfId="3" applyNumberFormat="1" applyFont="1" applyFill="1" applyBorder="1" applyAlignment="1" applyProtection="1">
      <alignment horizontal="center" vertical="center" wrapText="1"/>
      <protection locked="0"/>
    </xf>
    <xf numFmtId="1" fontId="4" fillId="5" borderId="27" xfId="3" applyNumberFormat="1" applyFont="1" applyFill="1" applyBorder="1" applyAlignment="1" applyProtection="1">
      <alignment horizontal="left" vertical="center" wrapText="1"/>
      <protection locked="0"/>
    </xf>
    <xf numFmtId="3" fontId="4" fillId="5" borderId="27" xfId="3" applyNumberFormat="1" applyFont="1" applyFill="1" applyBorder="1" applyAlignment="1" applyProtection="1">
      <alignment horizontal="center" vertical="center" wrapText="1"/>
      <protection locked="0"/>
    </xf>
    <xf numFmtId="1" fontId="8" fillId="5" borderId="27" xfId="3" applyNumberFormat="1" applyFont="1" applyFill="1" applyBorder="1" applyAlignment="1" applyProtection="1">
      <alignment horizontal="center" vertical="center" wrapText="1"/>
      <protection locked="0"/>
    </xf>
    <xf numFmtId="1" fontId="8" fillId="4" borderId="23" xfId="0" applyNumberFormat="1" applyFont="1" applyFill="1" applyBorder="1" applyAlignment="1" applyProtection="1">
      <alignment horizontal="center"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/>
      <protection locked="0"/>
    </xf>
    <xf numFmtId="1" fontId="8" fillId="4" borderId="11" xfId="0" applyNumberFormat="1" applyFont="1" applyFill="1" applyBorder="1" applyAlignment="1" applyProtection="1">
      <alignment horizontal="center" vertical="center"/>
      <protection locked="0"/>
    </xf>
    <xf numFmtId="1" fontId="8" fillId="4" borderId="2" xfId="0" applyNumberFormat="1" applyFont="1" applyFill="1" applyBorder="1" applyAlignment="1" applyProtection="1">
      <alignment horizontal="center" vertical="center"/>
      <protection locked="0"/>
    </xf>
    <xf numFmtId="1" fontId="8" fillId="4" borderId="12" xfId="0" applyNumberFormat="1" applyFont="1" applyFill="1" applyBorder="1" applyAlignment="1" applyProtection="1">
      <alignment horizontal="center" vertical="center"/>
      <protection locked="0"/>
    </xf>
    <xf numFmtId="1" fontId="8" fillId="4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3" fontId="8" fillId="0" borderId="3" xfId="0" applyNumberFormat="1" applyFont="1" applyFill="1" applyBorder="1" applyAlignment="1" applyProtection="1">
      <alignment horizontal="center" vertical="center"/>
      <protection locked="0"/>
    </xf>
    <xf numFmtId="1" fontId="8" fillId="5" borderId="7" xfId="0" applyNumberFormat="1" applyFont="1" applyFill="1" applyBorder="1" applyAlignment="1" applyProtection="1">
      <alignment horizontal="center" vertical="center"/>
      <protection locked="0"/>
    </xf>
    <xf numFmtId="1" fontId="8" fillId="5" borderId="8" xfId="0" applyNumberFormat="1" applyFont="1" applyFill="1" applyBorder="1" applyAlignment="1" applyProtection="1">
      <alignment horizontal="center" vertical="center"/>
      <protection locked="0"/>
    </xf>
    <xf numFmtId="1" fontId="8" fillId="0" borderId="23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8" fillId="0" borderId="11" xfId="0" applyNumberFormat="1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" fontId="8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2" fillId="3" borderId="33" xfId="0" applyFont="1" applyFill="1" applyBorder="1" applyAlignment="1" applyProtection="1">
      <alignment wrapText="1"/>
      <protection locked="0"/>
    </xf>
    <xf numFmtId="0" fontId="12" fillId="3" borderId="34" xfId="0" applyFont="1" applyFill="1" applyBorder="1" applyAlignment="1" applyProtection="1">
      <alignment wrapText="1"/>
      <protection locked="0"/>
    </xf>
    <xf numFmtId="0" fontId="12" fillId="3" borderId="35" xfId="0" applyFont="1" applyFill="1" applyBorder="1" applyAlignment="1" applyProtection="1">
      <alignment wrapText="1"/>
      <protection locked="0"/>
    </xf>
    <xf numFmtId="0" fontId="12" fillId="3" borderId="0" xfId="0" applyFont="1" applyFill="1" applyBorder="1" applyAlignment="1" applyProtection="1">
      <alignment wrapText="1"/>
      <protection locked="0"/>
    </xf>
    <xf numFmtId="0" fontId="12" fillId="3" borderId="33" xfId="0" applyFont="1" applyFill="1" applyBorder="1" applyProtection="1">
      <protection locked="0"/>
    </xf>
    <xf numFmtId="0" fontId="12" fillId="3" borderId="34" xfId="0" applyFont="1" applyFill="1" applyBorder="1" applyProtection="1">
      <protection locked="0"/>
    </xf>
    <xf numFmtId="0" fontId="12" fillId="3" borderId="35" xfId="0" applyFont="1" applyFill="1" applyBorder="1" applyProtection="1">
      <protection locked="0"/>
    </xf>
  </cellXfs>
  <cellStyles count="7">
    <cellStyle name="Millares 2" xfId="4"/>
    <cellStyle name="Millares 3" xfId="2"/>
    <cellStyle name="Moneda" xfId="5" builtinId="4"/>
    <cellStyle name="Normal" xfId="0" builtinId="0"/>
    <cellStyle name="Normal 2" xfId="3"/>
    <cellStyle name="Porcentaje" xfId="6" builtinId="5"/>
    <cellStyle name="Salid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110921</xdr:colOff>
      <xdr:row>0</xdr:row>
      <xdr:rowOff>145948</xdr:rowOff>
    </xdr:from>
    <xdr:to>
      <xdr:col>1</xdr:col>
      <xdr:colOff>491612</xdr:colOff>
      <xdr:row>3</xdr:row>
      <xdr:rowOff>184355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6" y="145948"/>
          <a:ext cx="1348554" cy="599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tabSelected="1" view="pageBreakPreview" topLeftCell="B7" zoomScale="124" zoomScaleSheetLayoutView="124" workbookViewId="0">
      <selection activeCell="Q43" sqref="Q43"/>
    </sheetView>
  </sheetViews>
  <sheetFormatPr baseColWidth="10" defaultColWidth="11.42578125" defaultRowHeight="12.75" x14ac:dyDescent="0.2"/>
  <cols>
    <col min="1" max="1" width="14.5703125" style="47" customWidth="1"/>
    <col min="2" max="2" width="13.140625" style="47" customWidth="1"/>
    <col min="3" max="3" width="10.28515625" style="47" customWidth="1"/>
    <col min="4" max="4" width="13.28515625" style="47" customWidth="1"/>
    <col min="5" max="5" width="22.28515625" style="47" customWidth="1"/>
    <col min="6" max="6" width="11.28515625" style="47" customWidth="1"/>
    <col min="7" max="7" width="21.140625" style="47" customWidth="1"/>
    <col min="8" max="8" width="12.140625" style="47" customWidth="1"/>
    <col min="9" max="9" width="10.42578125" style="135" customWidth="1"/>
    <col min="10" max="10" width="16.7109375" style="135" customWidth="1"/>
    <col min="11" max="11" width="10.7109375" style="47" customWidth="1"/>
    <col min="12" max="12" width="12.28515625" style="47" customWidth="1"/>
    <col min="13" max="13" width="9.7109375" style="134" customWidth="1"/>
    <col min="14" max="14" width="10.28515625" style="47" customWidth="1"/>
    <col min="15" max="15" width="12.85546875" style="47" customWidth="1"/>
    <col min="16" max="16" width="6.28515625" style="135" customWidth="1"/>
    <col min="17" max="17" width="15.42578125" style="136" customWidth="1"/>
    <col min="18" max="18" width="11.85546875" style="47" customWidth="1"/>
    <col min="19" max="16384" width="11.42578125" style="47"/>
  </cols>
  <sheetData>
    <row r="1" spans="1:18" s="42" customFormat="1" x14ac:dyDescent="0.2">
      <c r="I1" s="43"/>
      <c r="J1" s="43"/>
      <c r="P1" s="44"/>
      <c r="Q1" s="43"/>
    </row>
    <row r="2" spans="1:18" s="42" customFormat="1" ht="15.75" x14ac:dyDescent="0.25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s="42" customFormat="1" ht="15.75" x14ac:dyDescent="0.25">
      <c r="A3" s="45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8" s="42" customFormat="1" ht="15.75" x14ac:dyDescent="0.25">
      <c r="A4" s="45" t="s">
        <v>24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8" s="42" customFormat="1" ht="16.5" thickBot="1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8" ht="63.75" customHeight="1" thickBot="1" x14ac:dyDescent="0.25">
      <c r="A6" s="4" t="s">
        <v>6</v>
      </c>
      <c r="B6" s="5" t="s">
        <v>3</v>
      </c>
      <c r="C6" s="5" t="s">
        <v>0</v>
      </c>
      <c r="D6" s="5" t="s">
        <v>25</v>
      </c>
      <c r="E6" s="5" t="s">
        <v>19</v>
      </c>
      <c r="F6" s="5" t="s">
        <v>10</v>
      </c>
      <c r="G6" s="5" t="s">
        <v>13</v>
      </c>
      <c r="H6" s="5" t="s">
        <v>11</v>
      </c>
      <c r="I6" s="6" t="s">
        <v>7</v>
      </c>
      <c r="J6" s="5" t="s">
        <v>8</v>
      </c>
      <c r="K6" s="7" t="s">
        <v>9</v>
      </c>
      <c r="L6" s="8" t="s">
        <v>5</v>
      </c>
      <c r="M6" s="7" t="s">
        <v>12</v>
      </c>
      <c r="N6" s="5" t="s">
        <v>1</v>
      </c>
      <c r="O6" s="5" t="s">
        <v>14</v>
      </c>
      <c r="P6" s="6" t="s">
        <v>4</v>
      </c>
      <c r="Q6" s="41" t="s">
        <v>2</v>
      </c>
    </row>
    <row r="7" spans="1:18" s="57" customFormat="1" ht="33.75" customHeight="1" x14ac:dyDescent="0.2">
      <c r="A7" s="48"/>
      <c r="B7" s="48"/>
      <c r="C7" s="49">
        <v>304012210</v>
      </c>
      <c r="D7" s="50" t="s">
        <v>26</v>
      </c>
      <c r="E7" s="51" t="s">
        <v>29</v>
      </c>
      <c r="F7" s="52" t="s">
        <v>17</v>
      </c>
      <c r="G7" s="53"/>
      <c r="H7" s="53"/>
      <c r="I7" s="2"/>
      <c r="J7" s="2"/>
      <c r="K7" s="2"/>
      <c r="L7" s="2"/>
      <c r="M7" s="54">
        <v>132000</v>
      </c>
      <c r="N7" s="55"/>
      <c r="O7" s="13"/>
      <c r="P7" s="11"/>
      <c r="Q7" s="16">
        <f>(O7*P7+O7)*N7</f>
        <v>0</v>
      </c>
      <c r="R7" s="56"/>
    </row>
    <row r="8" spans="1:18" s="57" customFormat="1" ht="33.75" customHeight="1" x14ac:dyDescent="0.2">
      <c r="A8" s="58"/>
      <c r="B8" s="58"/>
      <c r="C8" s="59"/>
      <c r="D8" s="60"/>
      <c r="E8" s="61" t="s">
        <v>22</v>
      </c>
      <c r="F8" s="62" t="s">
        <v>28</v>
      </c>
      <c r="G8" s="63"/>
      <c r="H8" s="63"/>
      <c r="I8" s="1"/>
      <c r="J8" s="1"/>
      <c r="K8" s="1"/>
      <c r="L8" s="15"/>
      <c r="M8" s="64">
        <v>132000</v>
      </c>
      <c r="N8" s="65"/>
      <c r="O8" s="9"/>
      <c r="P8" s="10"/>
      <c r="Q8" s="17">
        <f>(O8*P8+O8)*N8</f>
        <v>0</v>
      </c>
      <c r="R8" s="56"/>
    </row>
    <row r="9" spans="1:18" s="57" customFormat="1" ht="33.75" customHeight="1" thickBot="1" x14ac:dyDescent="0.25">
      <c r="A9" s="66"/>
      <c r="B9" s="66"/>
      <c r="C9" s="67"/>
      <c r="D9" s="68"/>
      <c r="E9" s="69" t="s">
        <v>21</v>
      </c>
      <c r="F9" s="70" t="s">
        <v>20</v>
      </c>
      <c r="G9" s="63"/>
      <c r="H9" s="63"/>
      <c r="I9" s="1"/>
      <c r="J9" s="1"/>
      <c r="K9" s="1"/>
      <c r="L9" s="1"/>
      <c r="M9" s="71">
        <v>132000</v>
      </c>
      <c r="N9" s="64"/>
      <c r="O9" s="9"/>
      <c r="P9" s="10"/>
      <c r="Q9" s="14">
        <f t="shared" ref="Q9" si="0">(O9*P9+O9)*N9</f>
        <v>0</v>
      </c>
      <c r="R9" s="56"/>
    </row>
    <row r="10" spans="1:18" s="57" customFormat="1" ht="33.75" customHeight="1" thickBot="1" x14ac:dyDescent="0.25">
      <c r="A10" s="72"/>
      <c r="B10" s="73"/>
      <c r="C10" s="74"/>
      <c r="D10" s="75" t="s">
        <v>26</v>
      </c>
      <c r="E10" s="75"/>
      <c r="F10" s="76" t="s">
        <v>18</v>
      </c>
      <c r="G10" s="76"/>
      <c r="H10" s="76"/>
      <c r="I10" s="76"/>
      <c r="J10" s="76"/>
      <c r="K10" s="76"/>
      <c r="L10" s="76"/>
      <c r="M10" s="77">
        <v>132000</v>
      </c>
      <c r="N10" s="76"/>
      <c r="O10" s="78">
        <f>+O7+O8+O9</f>
        <v>0</v>
      </c>
      <c r="P10" s="79"/>
      <c r="Q10" s="12">
        <f>+Q7+Q8+Q9</f>
        <v>0</v>
      </c>
      <c r="R10" s="56"/>
    </row>
    <row r="11" spans="1:18" s="57" customFormat="1" ht="33.75" customHeight="1" thickBot="1" x14ac:dyDescent="0.25">
      <c r="A11" s="48"/>
      <c r="B11" s="48"/>
      <c r="C11" s="49">
        <v>304012215</v>
      </c>
      <c r="D11" s="50" t="s">
        <v>27</v>
      </c>
      <c r="E11" s="80" t="s">
        <v>23</v>
      </c>
      <c r="F11" s="52" t="s">
        <v>17</v>
      </c>
      <c r="G11" s="53"/>
      <c r="H11" s="53"/>
      <c r="I11" s="2"/>
      <c r="J11" s="2"/>
      <c r="K11" s="2"/>
      <c r="L11" s="2"/>
      <c r="M11" s="54">
        <v>88000</v>
      </c>
      <c r="N11" s="55"/>
      <c r="O11" s="9"/>
      <c r="P11" s="11"/>
      <c r="Q11" s="14">
        <f>(O11*P11+O11)*N11</f>
        <v>0</v>
      </c>
      <c r="R11" s="56"/>
    </row>
    <row r="12" spans="1:18" s="57" customFormat="1" ht="33.75" customHeight="1" thickBot="1" x14ac:dyDescent="0.25">
      <c r="A12" s="58"/>
      <c r="B12" s="58"/>
      <c r="C12" s="59"/>
      <c r="D12" s="60"/>
      <c r="E12" s="61" t="s">
        <v>22</v>
      </c>
      <c r="F12" s="62" t="s">
        <v>28</v>
      </c>
      <c r="G12" s="63"/>
      <c r="H12" s="63"/>
      <c r="I12" s="1"/>
      <c r="J12" s="1"/>
      <c r="K12" s="1"/>
      <c r="L12" s="1"/>
      <c r="M12" s="54">
        <v>88000</v>
      </c>
      <c r="N12" s="64"/>
      <c r="O12" s="9"/>
      <c r="P12" s="10"/>
      <c r="Q12" s="14">
        <f>(O12*P12+O12)*N12</f>
        <v>0</v>
      </c>
      <c r="R12" s="56"/>
    </row>
    <row r="13" spans="1:18" s="57" customFormat="1" ht="33.75" customHeight="1" thickBot="1" x14ac:dyDescent="0.25">
      <c r="A13" s="66"/>
      <c r="B13" s="66"/>
      <c r="C13" s="67"/>
      <c r="D13" s="68"/>
      <c r="E13" s="69" t="s">
        <v>21</v>
      </c>
      <c r="F13" s="70" t="s">
        <v>20</v>
      </c>
      <c r="G13" s="63"/>
      <c r="H13" s="63"/>
      <c r="I13" s="1"/>
      <c r="J13" s="1"/>
      <c r="K13" s="1"/>
      <c r="L13" s="1"/>
      <c r="M13" s="54">
        <v>88000</v>
      </c>
      <c r="N13" s="64"/>
      <c r="O13" s="9"/>
      <c r="P13" s="10"/>
      <c r="Q13" s="14">
        <f t="shared" ref="Q12:Q13" si="1">(O13*P13+O13)*N13</f>
        <v>0</v>
      </c>
      <c r="R13" s="56"/>
    </row>
    <row r="14" spans="1:18" s="57" customFormat="1" ht="34.5" customHeight="1" thickBot="1" x14ac:dyDescent="0.25">
      <c r="A14" s="81"/>
      <c r="B14" s="82"/>
      <c r="C14" s="83"/>
      <c r="D14" s="84" t="s">
        <v>27</v>
      </c>
      <c r="E14" s="84"/>
      <c r="F14" s="85" t="s">
        <v>18</v>
      </c>
      <c r="G14" s="85"/>
      <c r="H14" s="85"/>
      <c r="I14" s="85"/>
      <c r="J14" s="85"/>
      <c r="K14" s="85"/>
      <c r="L14" s="85"/>
      <c r="M14" s="86">
        <v>88000</v>
      </c>
      <c r="N14" s="85"/>
      <c r="O14" s="87">
        <f>+O11+O12+O13</f>
        <v>0</v>
      </c>
      <c r="P14" s="88"/>
      <c r="Q14" s="29">
        <f>+Q11+Q12+Q13</f>
        <v>0</v>
      </c>
    </row>
    <row r="15" spans="1:18" s="57" customFormat="1" ht="34.5" customHeight="1" x14ac:dyDescent="0.2">
      <c r="A15" s="89"/>
      <c r="B15" s="90"/>
      <c r="C15" s="91">
        <v>304012211</v>
      </c>
      <c r="D15" s="91" t="s">
        <v>30</v>
      </c>
      <c r="E15" s="92" t="s">
        <v>31</v>
      </c>
      <c r="F15" s="52" t="s">
        <v>17</v>
      </c>
      <c r="G15" s="53"/>
      <c r="H15" s="2"/>
      <c r="I15" s="2"/>
      <c r="J15" s="2"/>
      <c r="K15" s="2"/>
      <c r="L15" s="2"/>
      <c r="M15" s="55">
        <v>60</v>
      </c>
      <c r="N15" s="55"/>
      <c r="O15" s="13"/>
      <c r="P15" s="11"/>
      <c r="Q15" s="32">
        <f>+((O15*P15)+O15)*N15</f>
        <v>0</v>
      </c>
    </row>
    <row r="16" spans="1:18" s="57" customFormat="1" ht="34.5" customHeight="1" x14ac:dyDescent="0.2">
      <c r="A16" s="93"/>
      <c r="B16" s="94"/>
      <c r="C16" s="95"/>
      <c r="D16" s="95"/>
      <c r="E16" s="80" t="s">
        <v>32</v>
      </c>
      <c r="F16" s="62" t="s">
        <v>33</v>
      </c>
      <c r="G16" s="63"/>
      <c r="H16" s="1"/>
      <c r="I16" s="1"/>
      <c r="J16" s="1"/>
      <c r="K16" s="1"/>
      <c r="L16" s="1"/>
      <c r="M16" s="64">
        <v>60</v>
      </c>
      <c r="N16" s="64"/>
      <c r="O16" s="20"/>
      <c r="P16" s="10"/>
      <c r="Q16" s="14">
        <f t="shared" ref="Q16:Q17" si="2">+((O16*P16)+O16)*N16</f>
        <v>0</v>
      </c>
    </row>
    <row r="17" spans="1:17" s="57" customFormat="1" ht="42" customHeight="1" thickBot="1" x14ac:dyDescent="0.25">
      <c r="A17" s="96"/>
      <c r="B17" s="97"/>
      <c r="C17" s="98"/>
      <c r="D17" s="98"/>
      <c r="E17" s="99" t="s">
        <v>34</v>
      </c>
      <c r="F17" s="100" t="s">
        <v>35</v>
      </c>
      <c r="G17" s="101"/>
      <c r="H17" s="33"/>
      <c r="I17" s="33"/>
      <c r="J17" s="33"/>
      <c r="K17" s="33"/>
      <c r="L17" s="33"/>
      <c r="M17" s="102">
        <v>60</v>
      </c>
      <c r="N17" s="102"/>
      <c r="O17" s="34"/>
      <c r="P17" s="35"/>
      <c r="Q17" s="36">
        <f t="shared" si="2"/>
        <v>0</v>
      </c>
    </row>
    <row r="18" spans="1:17" s="57" customFormat="1" ht="34.5" customHeight="1" thickBot="1" x14ac:dyDescent="0.25">
      <c r="A18" s="103"/>
      <c r="B18" s="104"/>
      <c r="C18" s="105"/>
      <c r="D18" s="106" t="s">
        <v>30</v>
      </c>
      <c r="E18" s="106"/>
      <c r="F18" s="105" t="s">
        <v>18</v>
      </c>
      <c r="G18" s="105"/>
      <c r="H18" s="105"/>
      <c r="I18" s="105"/>
      <c r="J18" s="105"/>
      <c r="K18" s="105"/>
      <c r="L18" s="105"/>
      <c r="M18" s="107">
        <v>60</v>
      </c>
      <c r="N18" s="105"/>
      <c r="O18" s="30">
        <f>SUM(O15:O17)</f>
        <v>0</v>
      </c>
      <c r="P18" s="108"/>
      <c r="Q18" s="31">
        <f>SUM(Q15:Q17)</f>
        <v>0</v>
      </c>
    </row>
    <row r="19" spans="1:17" s="57" customFormat="1" ht="34.5" customHeight="1" x14ac:dyDescent="0.2">
      <c r="A19" s="109"/>
      <c r="B19" s="110"/>
      <c r="C19" s="111">
        <v>304012221</v>
      </c>
      <c r="D19" s="112" t="s">
        <v>36</v>
      </c>
      <c r="E19" s="113" t="s">
        <v>37</v>
      </c>
      <c r="F19" s="114" t="s">
        <v>17</v>
      </c>
      <c r="G19" s="115"/>
      <c r="H19" s="18"/>
      <c r="I19" s="18"/>
      <c r="J19" s="18"/>
      <c r="K19" s="18"/>
      <c r="L19" s="18"/>
      <c r="M19" s="116">
        <v>240</v>
      </c>
      <c r="N19" s="116"/>
      <c r="O19" s="9"/>
      <c r="P19" s="23"/>
      <c r="Q19" s="19">
        <f>+((O19*P19)+O19)*N19</f>
        <v>0</v>
      </c>
    </row>
    <row r="20" spans="1:17" s="57" customFormat="1" ht="34.5" customHeight="1" x14ac:dyDescent="0.2">
      <c r="A20" s="117"/>
      <c r="B20" s="118"/>
      <c r="C20" s="95"/>
      <c r="D20" s="60"/>
      <c r="E20" s="61" t="s">
        <v>38</v>
      </c>
      <c r="F20" s="62" t="s">
        <v>33</v>
      </c>
      <c r="G20" s="63"/>
      <c r="H20" s="24"/>
      <c r="I20" s="24"/>
      <c r="J20" s="1"/>
      <c r="K20" s="1"/>
      <c r="L20" s="1"/>
      <c r="M20" s="116">
        <v>240</v>
      </c>
      <c r="N20" s="64"/>
      <c r="O20" s="9"/>
      <c r="P20" s="10"/>
      <c r="Q20" s="19">
        <f t="shared" ref="Q20:Q22" si="3">+((O20*P20)+O20)*N20</f>
        <v>0</v>
      </c>
    </row>
    <row r="21" spans="1:17" s="57" customFormat="1" ht="45" customHeight="1" x14ac:dyDescent="0.2">
      <c r="A21" s="117"/>
      <c r="B21" s="118"/>
      <c r="C21" s="95"/>
      <c r="D21" s="60"/>
      <c r="E21" s="61" t="s">
        <v>39</v>
      </c>
      <c r="F21" s="62" t="s">
        <v>35</v>
      </c>
      <c r="G21" s="63"/>
      <c r="H21" s="24"/>
      <c r="I21" s="24"/>
      <c r="J21" s="1"/>
      <c r="K21" s="1"/>
      <c r="L21" s="1"/>
      <c r="M21" s="116">
        <v>240</v>
      </c>
      <c r="N21" s="64"/>
      <c r="O21" s="9"/>
      <c r="P21" s="25"/>
      <c r="Q21" s="19">
        <f t="shared" si="3"/>
        <v>0</v>
      </c>
    </row>
    <row r="22" spans="1:17" s="57" customFormat="1" ht="34.5" customHeight="1" thickBot="1" x14ac:dyDescent="0.25">
      <c r="A22" s="119"/>
      <c r="B22" s="120"/>
      <c r="C22" s="121"/>
      <c r="D22" s="68"/>
      <c r="E22" s="69" t="s">
        <v>40</v>
      </c>
      <c r="F22" s="70" t="s">
        <v>41</v>
      </c>
      <c r="G22" s="122"/>
      <c r="H22" s="21"/>
      <c r="I22" s="21"/>
      <c r="J22" s="21"/>
      <c r="K22" s="21"/>
      <c r="L22" s="21"/>
      <c r="M22" s="116">
        <v>240</v>
      </c>
      <c r="N22" s="123"/>
      <c r="O22" s="9"/>
      <c r="P22" s="23"/>
      <c r="Q22" s="19">
        <f t="shared" si="3"/>
        <v>0</v>
      </c>
    </row>
    <row r="23" spans="1:17" s="57" customFormat="1" ht="34.5" customHeight="1" thickBot="1" x14ac:dyDescent="0.25">
      <c r="A23" s="124"/>
      <c r="B23" s="125"/>
      <c r="C23" s="76"/>
      <c r="D23" s="75" t="s">
        <v>36</v>
      </c>
      <c r="E23" s="75"/>
      <c r="F23" s="76" t="s">
        <v>18</v>
      </c>
      <c r="G23" s="76"/>
      <c r="H23" s="76"/>
      <c r="I23" s="76"/>
      <c r="J23" s="76"/>
      <c r="K23" s="76"/>
      <c r="L23" s="76"/>
      <c r="M23" s="77">
        <v>240</v>
      </c>
      <c r="N23" s="76"/>
      <c r="O23" s="22">
        <f>+O19+O20+O21+O22</f>
        <v>0</v>
      </c>
      <c r="P23" s="26"/>
      <c r="Q23" s="3">
        <f>SUM(Q19:Q22)</f>
        <v>0</v>
      </c>
    </row>
    <row r="24" spans="1:17" s="57" customFormat="1" ht="34.5" customHeight="1" x14ac:dyDescent="0.2">
      <c r="A24" s="126"/>
      <c r="B24" s="110"/>
      <c r="C24" s="127">
        <v>304012220</v>
      </c>
      <c r="D24" s="112" t="s">
        <v>42</v>
      </c>
      <c r="E24" s="113" t="s">
        <v>37</v>
      </c>
      <c r="F24" s="114" t="s">
        <v>17</v>
      </c>
      <c r="G24" s="115"/>
      <c r="H24" s="18"/>
      <c r="I24" s="18"/>
      <c r="J24" s="18"/>
      <c r="K24" s="18"/>
      <c r="L24" s="18"/>
      <c r="M24" s="116">
        <v>300</v>
      </c>
      <c r="N24" s="116"/>
      <c r="O24" s="9"/>
      <c r="P24" s="25"/>
      <c r="Q24" s="19">
        <f>+((O24*P24)+O24)*N24</f>
        <v>0</v>
      </c>
    </row>
    <row r="25" spans="1:17" s="57" customFormat="1" ht="34.5" customHeight="1" x14ac:dyDescent="0.2">
      <c r="A25" s="128"/>
      <c r="B25" s="118"/>
      <c r="C25" s="129"/>
      <c r="D25" s="60"/>
      <c r="E25" s="61" t="s">
        <v>38</v>
      </c>
      <c r="F25" s="62" t="s">
        <v>33</v>
      </c>
      <c r="G25" s="63"/>
      <c r="H25" s="1"/>
      <c r="I25" s="1"/>
      <c r="J25" s="1"/>
      <c r="K25" s="1"/>
      <c r="L25" s="1"/>
      <c r="M25" s="116">
        <v>300</v>
      </c>
      <c r="N25" s="64"/>
      <c r="O25" s="9"/>
      <c r="P25" s="10"/>
      <c r="Q25" s="19">
        <f t="shared" ref="Q25:Q27" si="4">+((O25*P25)+O25)*N25</f>
        <v>0</v>
      </c>
    </row>
    <row r="26" spans="1:17" s="57" customFormat="1" ht="34.5" customHeight="1" x14ac:dyDescent="0.2">
      <c r="A26" s="128"/>
      <c r="B26" s="118"/>
      <c r="C26" s="129"/>
      <c r="D26" s="60"/>
      <c r="E26" s="61" t="s">
        <v>43</v>
      </c>
      <c r="F26" s="62" t="s">
        <v>20</v>
      </c>
      <c r="G26" s="63"/>
      <c r="H26" s="1"/>
      <c r="I26" s="1"/>
      <c r="J26" s="1"/>
      <c r="K26" s="1"/>
      <c r="L26" s="1"/>
      <c r="M26" s="116">
        <v>300</v>
      </c>
      <c r="N26" s="64"/>
      <c r="O26" s="9"/>
      <c r="P26" s="10"/>
      <c r="Q26" s="19">
        <f t="shared" si="4"/>
        <v>0</v>
      </c>
    </row>
    <row r="27" spans="1:17" s="57" customFormat="1" ht="34.5" customHeight="1" thickBot="1" x14ac:dyDescent="0.25">
      <c r="A27" s="130"/>
      <c r="B27" s="120"/>
      <c r="C27" s="131"/>
      <c r="D27" s="68"/>
      <c r="E27" s="69" t="s">
        <v>44</v>
      </c>
      <c r="F27" s="70" t="s">
        <v>41</v>
      </c>
      <c r="G27" s="122"/>
      <c r="H27" s="21"/>
      <c r="I27" s="21"/>
      <c r="J27" s="21"/>
      <c r="K27" s="21"/>
      <c r="L27" s="21"/>
      <c r="M27" s="116">
        <v>300</v>
      </c>
      <c r="N27" s="123"/>
      <c r="O27" s="9"/>
      <c r="P27" s="27"/>
      <c r="Q27" s="19">
        <f t="shared" si="4"/>
        <v>0</v>
      </c>
    </row>
    <row r="28" spans="1:17" ht="33.75" customHeight="1" thickBot="1" x14ac:dyDescent="0.25">
      <c r="A28" s="124"/>
      <c r="B28" s="125"/>
      <c r="C28" s="76"/>
      <c r="D28" s="75" t="s">
        <v>45</v>
      </c>
      <c r="E28" s="75"/>
      <c r="F28" s="76" t="s">
        <v>18</v>
      </c>
      <c r="G28" s="76"/>
      <c r="H28" s="76"/>
      <c r="I28" s="76"/>
      <c r="J28" s="76"/>
      <c r="K28" s="76"/>
      <c r="L28" s="76"/>
      <c r="M28" s="76">
        <v>300</v>
      </c>
      <c r="N28" s="76"/>
      <c r="O28" s="22">
        <f>+O24+O25+O26+O27</f>
        <v>0</v>
      </c>
      <c r="P28" s="28"/>
      <c r="Q28" s="37">
        <f>SUM(Q24:Q27)</f>
        <v>0</v>
      </c>
    </row>
    <row r="29" spans="1:17" x14ac:dyDescent="0.2">
      <c r="G29" s="132"/>
      <c r="H29" s="132"/>
      <c r="I29" s="133"/>
      <c r="J29" s="133"/>
      <c r="K29" s="132"/>
      <c r="L29" s="132"/>
      <c r="Q29" s="38"/>
    </row>
    <row r="30" spans="1:17" ht="16.5" thickBot="1" x14ac:dyDescent="0.3">
      <c r="G30" s="137" t="s">
        <v>46</v>
      </c>
      <c r="H30" s="138"/>
      <c r="I30" s="138"/>
      <c r="J30" s="138"/>
      <c r="K30" s="138"/>
      <c r="L30" s="139"/>
      <c r="Q30" s="39">
        <f>+Q10+Q14+Q18+Q23+Q28</f>
        <v>0</v>
      </c>
    </row>
    <row r="31" spans="1:17" ht="15.75" x14ac:dyDescent="0.25">
      <c r="G31" s="140"/>
      <c r="H31" s="140"/>
      <c r="I31" s="140"/>
      <c r="J31" s="140"/>
      <c r="K31" s="140"/>
      <c r="L31" s="140"/>
      <c r="Q31" s="40"/>
    </row>
    <row r="32" spans="1:17" ht="13.5" thickBot="1" x14ac:dyDescent="0.25">
      <c r="G32" s="132"/>
      <c r="H32" s="132"/>
      <c r="I32" s="133"/>
      <c r="J32" s="133"/>
      <c r="K32" s="132"/>
      <c r="L32" s="132"/>
      <c r="Q32" s="38"/>
    </row>
    <row r="33" spans="1:17" ht="58.5" customHeight="1" thickBot="1" x14ac:dyDescent="0.25">
      <c r="A33" s="4" t="s">
        <v>6</v>
      </c>
      <c r="B33" s="5" t="s">
        <v>3</v>
      </c>
      <c r="C33" s="5" t="s">
        <v>0</v>
      </c>
      <c r="D33" s="5" t="s">
        <v>25</v>
      </c>
      <c r="E33" s="5" t="s">
        <v>19</v>
      </c>
      <c r="F33" s="5" t="s">
        <v>10</v>
      </c>
      <c r="G33" s="5" t="s">
        <v>13</v>
      </c>
      <c r="H33" s="5" t="s">
        <v>11</v>
      </c>
      <c r="I33" s="6" t="s">
        <v>7</v>
      </c>
      <c r="J33" s="5" t="s">
        <v>8</v>
      </c>
      <c r="K33" s="7" t="s">
        <v>9</v>
      </c>
      <c r="L33" s="8" t="s">
        <v>5</v>
      </c>
      <c r="M33" s="7" t="s">
        <v>12</v>
      </c>
      <c r="N33" s="5" t="s">
        <v>1</v>
      </c>
      <c r="O33" s="5" t="s">
        <v>14</v>
      </c>
      <c r="P33" s="6" t="s">
        <v>4</v>
      </c>
      <c r="Q33" s="41" t="s">
        <v>2</v>
      </c>
    </row>
    <row r="34" spans="1:17" ht="21" x14ac:dyDescent="0.2">
      <c r="A34" s="48"/>
      <c r="B34" s="48"/>
      <c r="C34" s="49">
        <v>304012210</v>
      </c>
      <c r="D34" s="50" t="s">
        <v>26</v>
      </c>
      <c r="E34" s="51" t="s">
        <v>29</v>
      </c>
      <c r="F34" s="52" t="s">
        <v>17</v>
      </c>
      <c r="G34" s="53"/>
      <c r="H34" s="53"/>
      <c r="I34" s="2"/>
      <c r="J34" s="2"/>
      <c r="K34" s="2"/>
      <c r="L34" s="2"/>
      <c r="M34" s="54">
        <v>200</v>
      </c>
      <c r="N34" s="55"/>
      <c r="O34" s="13"/>
      <c r="P34" s="11"/>
      <c r="Q34" s="16">
        <f>(O34*P34+O34)*N34</f>
        <v>0</v>
      </c>
    </row>
    <row r="35" spans="1:17" ht="21" x14ac:dyDescent="0.2">
      <c r="A35" s="58"/>
      <c r="B35" s="58"/>
      <c r="C35" s="59"/>
      <c r="D35" s="60"/>
      <c r="E35" s="61" t="s">
        <v>22</v>
      </c>
      <c r="F35" s="62" t="s">
        <v>28</v>
      </c>
      <c r="G35" s="63"/>
      <c r="H35" s="63"/>
      <c r="I35" s="1"/>
      <c r="J35" s="1"/>
      <c r="K35" s="1"/>
      <c r="L35" s="15"/>
      <c r="M35" s="64">
        <v>200</v>
      </c>
      <c r="N35" s="65"/>
      <c r="O35" s="9"/>
      <c r="P35" s="10"/>
      <c r="Q35" s="17">
        <f t="shared" ref="Q35:Q36" si="5">(O35*P35+O35)*N35</f>
        <v>0</v>
      </c>
    </row>
    <row r="36" spans="1:17" ht="21.75" thickBot="1" x14ac:dyDescent="0.25">
      <c r="A36" s="66"/>
      <c r="B36" s="66"/>
      <c r="C36" s="67"/>
      <c r="D36" s="68"/>
      <c r="E36" s="69" t="s">
        <v>21</v>
      </c>
      <c r="F36" s="70" t="s">
        <v>20</v>
      </c>
      <c r="G36" s="63"/>
      <c r="H36" s="63"/>
      <c r="I36" s="1"/>
      <c r="J36" s="1"/>
      <c r="K36" s="1"/>
      <c r="L36" s="1"/>
      <c r="M36" s="71">
        <v>200</v>
      </c>
      <c r="N36" s="64"/>
      <c r="O36" s="9"/>
      <c r="P36" s="10"/>
      <c r="Q36" s="14">
        <f t="shared" si="5"/>
        <v>0</v>
      </c>
    </row>
    <row r="37" spans="1:17" ht="35.25" customHeight="1" thickBot="1" x14ac:dyDescent="0.25">
      <c r="A37" s="72"/>
      <c r="B37" s="73"/>
      <c r="C37" s="74"/>
      <c r="D37" s="75" t="s">
        <v>26</v>
      </c>
      <c r="E37" s="75"/>
      <c r="F37" s="76" t="s">
        <v>18</v>
      </c>
      <c r="G37" s="76"/>
      <c r="H37" s="76"/>
      <c r="I37" s="76"/>
      <c r="J37" s="76"/>
      <c r="K37" s="76"/>
      <c r="L37" s="76"/>
      <c r="M37" s="77">
        <v>200</v>
      </c>
      <c r="N37" s="76"/>
      <c r="O37" s="78">
        <f>+O34+O35+O36</f>
        <v>0</v>
      </c>
      <c r="P37" s="79"/>
      <c r="Q37" s="12">
        <f>+Q34+Q35+Q36</f>
        <v>0</v>
      </c>
    </row>
    <row r="38" spans="1:17" ht="31.5" x14ac:dyDescent="0.2">
      <c r="A38" s="48"/>
      <c r="B38" s="48"/>
      <c r="C38" s="49">
        <v>304012215</v>
      </c>
      <c r="D38" s="50" t="s">
        <v>27</v>
      </c>
      <c r="E38" s="80" t="s">
        <v>23</v>
      </c>
      <c r="F38" s="52" t="s">
        <v>17</v>
      </c>
      <c r="G38" s="53"/>
      <c r="H38" s="53"/>
      <c r="I38" s="2"/>
      <c r="J38" s="2"/>
      <c r="K38" s="2"/>
      <c r="L38" s="2"/>
      <c r="M38" s="54">
        <v>600</v>
      </c>
      <c r="N38" s="55"/>
      <c r="O38" s="9"/>
      <c r="P38" s="11"/>
      <c r="Q38" s="14">
        <f>(O38*P38+O38)*N38</f>
        <v>0</v>
      </c>
    </row>
    <row r="39" spans="1:17" ht="21" x14ac:dyDescent="0.2">
      <c r="A39" s="58"/>
      <c r="B39" s="58"/>
      <c r="C39" s="59"/>
      <c r="D39" s="60"/>
      <c r="E39" s="61" t="s">
        <v>22</v>
      </c>
      <c r="F39" s="62" t="s">
        <v>28</v>
      </c>
      <c r="G39" s="63"/>
      <c r="H39" s="63"/>
      <c r="I39" s="1"/>
      <c r="J39" s="1"/>
      <c r="K39" s="1"/>
      <c r="L39" s="1"/>
      <c r="M39" s="64">
        <v>600</v>
      </c>
      <c r="N39" s="64"/>
      <c r="O39" s="9"/>
      <c r="P39" s="10"/>
      <c r="Q39" s="14">
        <f t="shared" ref="Q39:Q40" si="6">(O39*P39+O39)*N39</f>
        <v>0</v>
      </c>
    </row>
    <row r="40" spans="1:17" ht="21.75" thickBot="1" x14ac:dyDescent="0.25">
      <c r="A40" s="66"/>
      <c r="B40" s="66"/>
      <c r="C40" s="67"/>
      <c r="D40" s="68"/>
      <c r="E40" s="69" t="s">
        <v>21</v>
      </c>
      <c r="F40" s="70" t="s">
        <v>20</v>
      </c>
      <c r="G40" s="63"/>
      <c r="H40" s="63"/>
      <c r="I40" s="1"/>
      <c r="J40" s="1"/>
      <c r="K40" s="1"/>
      <c r="L40" s="1"/>
      <c r="M40" s="116">
        <v>600</v>
      </c>
      <c r="N40" s="64"/>
      <c r="O40" s="9"/>
      <c r="P40" s="10"/>
      <c r="Q40" s="14">
        <f t="shared" si="6"/>
        <v>0</v>
      </c>
    </row>
    <row r="41" spans="1:17" ht="38.25" customHeight="1" x14ac:dyDescent="0.2">
      <c r="A41" s="81"/>
      <c r="B41" s="82"/>
      <c r="C41" s="83"/>
      <c r="D41" s="84" t="s">
        <v>27</v>
      </c>
      <c r="E41" s="84"/>
      <c r="F41" s="85" t="s">
        <v>18</v>
      </c>
      <c r="G41" s="85"/>
      <c r="H41" s="85"/>
      <c r="I41" s="85"/>
      <c r="J41" s="85"/>
      <c r="K41" s="85"/>
      <c r="L41" s="85"/>
      <c r="M41" s="86">
        <v>600</v>
      </c>
      <c r="N41" s="85"/>
      <c r="O41" s="87">
        <f>+O38+O39+O40</f>
        <v>0</v>
      </c>
      <c r="P41" s="88"/>
      <c r="Q41" s="29">
        <f>+Q38+Q39+Q40</f>
        <v>0</v>
      </c>
    </row>
    <row r="42" spans="1:17" x14ac:dyDescent="0.2">
      <c r="Q42" s="38"/>
    </row>
    <row r="43" spans="1:17" ht="16.5" thickBot="1" x14ac:dyDescent="0.3">
      <c r="G43" s="141" t="s">
        <v>47</v>
      </c>
      <c r="H43" s="142"/>
      <c r="I43" s="142"/>
      <c r="J43" s="142"/>
      <c r="K43" s="142"/>
      <c r="L43" s="143"/>
      <c r="Q43" s="39">
        <f>+Q37+Q41</f>
        <v>0</v>
      </c>
    </row>
    <row r="44" spans="1:17" x14ac:dyDescent="0.2">
      <c r="Q44" s="38"/>
    </row>
    <row r="45" spans="1:17" ht="16.5" thickBot="1" x14ac:dyDescent="0.3">
      <c r="G45" s="141" t="s">
        <v>48</v>
      </c>
      <c r="H45" s="142"/>
      <c r="I45" s="142"/>
      <c r="J45" s="142"/>
      <c r="K45" s="142"/>
      <c r="L45" s="143"/>
      <c r="Q45" s="39">
        <f>+Q30+Q43</f>
        <v>0</v>
      </c>
    </row>
  </sheetData>
  <sheetProtection password="CA9C" sheet="1" objects="1" scenarios="1"/>
  <protectedRanges>
    <protectedRange password="CA9C" sqref="Q1:Q1048576" name="Rango1"/>
  </protectedRanges>
  <mergeCells count="45">
    <mergeCell ref="G43:L43"/>
    <mergeCell ref="G45:L45"/>
    <mergeCell ref="C34:C36"/>
    <mergeCell ref="D34:D36"/>
    <mergeCell ref="A37:B37"/>
    <mergeCell ref="D37:E37"/>
    <mergeCell ref="C38:C40"/>
    <mergeCell ref="D38:D40"/>
    <mergeCell ref="A41:B41"/>
    <mergeCell ref="D41:E41"/>
    <mergeCell ref="A38:A40"/>
    <mergeCell ref="B38:B40"/>
    <mergeCell ref="D28:E28"/>
    <mergeCell ref="G30:L30"/>
    <mergeCell ref="A34:A36"/>
    <mergeCell ref="B34:B36"/>
    <mergeCell ref="D23:E23"/>
    <mergeCell ref="A24:A27"/>
    <mergeCell ref="B24:B27"/>
    <mergeCell ref="C24:C27"/>
    <mergeCell ref="D24:D27"/>
    <mergeCell ref="A19:A22"/>
    <mergeCell ref="B19:B22"/>
    <mergeCell ref="C19:C22"/>
    <mergeCell ref="D19:D22"/>
    <mergeCell ref="B15:B17"/>
    <mergeCell ref="C15:C17"/>
    <mergeCell ref="D15:D17"/>
    <mergeCell ref="D18:E18"/>
    <mergeCell ref="A15:A17"/>
    <mergeCell ref="A2:Q2"/>
    <mergeCell ref="A3:Q3"/>
    <mergeCell ref="A4:Q4"/>
    <mergeCell ref="C7:C9"/>
    <mergeCell ref="D7:D9"/>
    <mergeCell ref="D10:E10"/>
    <mergeCell ref="C11:C13"/>
    <mergeCell ref="D11:D13"/>
    <mergeCell ref="D14:E14"/>
    <mergeCell ref="A7:A9"/>
    <mergeCell ref="B7:B9"/>
    <mergeCell ref="A11:A13"/>
    <mergeCell ref="B11:B13"/>
    <mergeCell ref="A10:B10"/>
    <mergeCell ref="A14:B14"/>
  </mergeCells>
  <phoneticPr fontId="2" type="noConversion"/>
  <dataValidations xWindow="955" yWindow="421" count="4">
    <dataValidation allowBlank="1" showInputMessage="1" showErrorMessage="1" prompt="Ingrese el valor unitario, expresado en la unidad de manejo de METROSALUD (Columna F)." sqref="O6:O9 O11:O13 O15:O17 O19:O22 O24:O27 O33:O36 O38:O40"/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P7:P9 P11:P13 P15:P27 P34:P36 P38:P40">
      <formula1>0</formula1>
      <formula2>1</formula2>
    </dataValidation>
    <dataValidation allowBlank="1" showErrorMessage="1" sqref="Q7:Q9 Q11:Q13 Q15:Q22 Q24:Q27 Q34:Q36 Q38:Q40"/>
    <dataValidation allowBlank="1" showErrorMessage="1" prompt="Ingrese el valor unitario, expresado en la unidad de manejo de METROSALUD (Columna F)." sqref="O18 O23 O28:Q28"/>
  </dataValidations>
  <pageMargins left="0.23622047244094491" right="0.23622047244094491" top="0.74803149606299213" bottom="0.74803149606299213" header="0.31496062992125984" footer="0.31496062992125984"/>
  <pageSetup paperSize="52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metrosaluddosi</cp:lastModifiedBy>
  <cp:lastPrinted>2019-05-20T20:57:35Z</cp:lastPrinted>
  <dcterms:created xsi:type="dcterms:W3CDTF">2009-03-04T23:24:03Z</dcterms:created>
  <dcterms:modified xsi:type="dcterms:W3CDTF">2019-05-20T21:16:22Z</dcterms:modified>
</cp:coreProperties>
</file>