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bajo\Vanessa\METROSALUD OK\2020\PROCESOS CONTRACTUALES 2020\TTE CRECIENDO CON AMOR\"/>
    </mc:Choice>
  </mc:AlternateContent>
  <bookViews>
    <workbookView xWindow="0" yWindow="0" windowWidth="23040" windowHeight="939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27" i="1" l="1"/>
  <c r="E27" i="1"/>
  <c r="G25" i="1"/>
  <c r="G24" i="1"/>
  <c r="G23" i="1"/>
  <c r="G22" i="1"/>
  <c r="G21" i="1"/>
  <c r="G20" i="1"/>
  <c r="G19" i="1"/>
  <c r="G18" i="1"/>
  <c r="G17" i="1"/>
  <c r="F13" i="1"/>
  <c r="E13" i="1"/>
  <c r="G11" i="1"/>
  <c r="G10" i="1"/>
  <c r="G9" i="1"/>
  <c r="G8" i="1"/>
  <c r="G7" i="1"/>
  <c r="G13" i="1" l="1"/>
  <c r="G27" i="1"/>
</calcChain>
</file>

<file path=xl/sharedStrings.xml><?xml version="1.0" encoding="utf-8"?>
<sst xmlns="http://schemas.openxmlformats.org/spreadsheetml/2006/main" count="70" uniqueCount="32">
  <si>
    <t>DIRECCION ADMINISTRATIVA</t>
  </si>
  <si>
    <t>PROPUESTA ECONOMICA</t>
  </si>
  <si>
    <t>VALOR HORA</t>
  </si>
  <si>
    <t>TOTAL HORAS</t>
  </si>
  <si>
    <t>TOTAL</t>
  </si>
  <si>
    <t>ANEXO 5</t>
  </si>
  <si>
    <t>Componente</t>
  </si>
  <si>
    <t xml:space="preserve">Tipo De vehículo </t>
  </si>
  <si>
    <t>Horarios de Servicio</t>
  </si>
  <si>
    <t>N° de vehículos</t>
  </si>
  <si>
    <t>N° Horas Diarias</t>
  </si>
  <si>
    <t>Centro de diagnostico</t>
  </si>
  <si>
    <t xml:space="preserve">Van para 14 Pasajeros </t>
  </si>
  <si>
    <t xml:space="preserve">lunes a viernes </t>
  </si>
  <si>
    <t>Camioneta 4*4</t>
  </si>
  <si>
    <t>Lunes a Viernes</t>
  </si>
  <si>
    <t>Componente Acompañamiento y Seguimiento Familiar</t>
  </si>
  <si>
    <t>Sabados</t>
  </si>
  <si>
    <t>Explotación Sexual</t>
  </si>
  <si>
    <t>Transporte para equipo de atención en territorio</t>
  </si>
  <si>
    <t xml:space="preserve">Lunes a sabado desde las 6:00 a.m. hasta las 9:00 p.m. </t>
  </si>
  <si>
    <t xml:space="preserve">Domingos y Festivos de 8 am a 5 pm </t>
  </si>
  <si>
    <t>Lunes a Sabado</t>
  </si>
  <si>
    <t>Domingos y Festivos</t>
  </si>
  <si>
    <t>Componente de Fortalecimiento Institucional</t>
  </si>
  <si>
    <t>Estrategia acompañamiento para el desarrollo de unidades productivas</t>
  </si>
  <si>
    <t>Consejos de Participación</t>
  </si>
  <si>
    <t xml:space="preserve">Microbus para 19 pasajeros para Transporte NNA </t>
  </si>
  <si>
    <t>Cuando se programen</t>
  </si>
  <si>
    <t xml:space="preserve">Transporte actividad recreativa </t>
  </si>
  <si>
    <t>1 dia al mes 24 horas</t>
  </si>
  <si>
    <t xml:space="preserve">SUMATORIA DE LA PROPUESTA INTEGRAL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</si>
</sst>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3" fillId="0" borderId="0" xfId="0" applyFont="1" applyBorder="1"/>
    <xf numFmtId="0" fontId="3" fillId="0" borderId="2" xfId="0" applyFont="1" applyBorder="1"/>
    <xf numFmtId="0" fontId="8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workbookViewId="0">
      <selection activeCell="I38" sqref="I38"/>
    </sheetView>
  </sheetViews>
  <sheetFormatPr baseColWidth="10" defaultRowHeight="15" x14ac:dyDescent="0.25"/>
  <cols>
    <col min="1" max="1" width="7.7109375" customWidth="1"/>
    <col min="2" max="2" width="31.140625" style="2" customWidth="1"/>
    <col min="3" max="3" width="24.140625" style="2" customWidth="1"/>
    <col min="4" max="4" width="22" style="2" customWidth="1"/>
    <col min="5" max="5" width="13.140625" style="2" bestFit="1" customWidth="1"/>
    <col min="6" max="6" width="16.7109375" style="2" customWidth="1"/>
    <col min="7" max="7" width="12.140625" style="2" bestFit="1" customWidth="1"/>
    <col min="8" max="9" width="11.42578125" style="2"/>
  </cols>
  <sheetData>
    <row r="2" spans="1:9" s="1" customFormat="1" ht="13.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s="1" customFormat="1" ht="13.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</row>
    <row r="4" spans="1:9" s="1" customFormat="1" ht="13.5" x14ac:dyDescent="0.25">
      <c r="A4" s="3" t="s">
        <v>5</v>
      </c>
      <c r="B4" s="3"/>
      <c r="C4" s="3"/>
      <c r="D4" s="3"/>
      <c r="E4" s="3"/>
      <c r="F4" s="3"/>
      <c r="G4" s="3"/>
      <c r="H4" s="3"/>
      <c r="I4" s="3"/>
    </row>
    <row r="5" spans="1:9" ht="15.75" thickBot="1" x14ac:dyDescent="0.3"/>
    <row r="6" spans="1:9" ht="26.25" thickBot="1" x14ac:dyDescent="0.3">
      <c r="B6" s="4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3</v>
      </c>
      <c r="H6" s="5" t="s">
        <v>2</v>
      </c>
      <c r="I6" s="5" t="s">
        <v>3</v>
      </c>
    </row>
    <row r="7" spans="1:9" ht="15.75" thickBot="1" x14ac:dyDescent="0.3">
      <c r="B7" s="6" t="s">
        <v>11</v>
      </c>
      <c r="C7" s="7" t="s">
        <v>12</v>
      </c>
      <c r="D7" s="7" t="s">
        <v>13</v>
      </c>
      <c r="E7" s="8">
        <v>1</v>
      </c>
      <c r="F7" s="8">
        <v>9</v>
      </c>
      <c r="G7" s="9">
        <f>(107*9)*E7</f>
        <v>963</v>
      </c>
      <c r="H7" s="9"/>
      <c r="I7" s="9"/>
    </row>
    <row r="8" spans="1:9" ht="15.75" thickBot="1" x14ac:dyDescent="0.3">
      <c r="B8" s="6" t="s">
        <v>18</v>
      </c>
      <c r="C8" s="7" t="s">
        <v>12</v>
      </c>
      <c r="D8" s="7" t="s">
        <v>15</v>
      </c>
      <c r="E8" s="8">
        <v>1</v>
      </c>
      <c r="F8" s="8">
        <v>9</v>
      </c>
      <c r="G8" s="9">
        <f>(107*9)*E8</f>
        <v>963</v>
      </c>
      <c r="H8" s="9"/>
      <c r="I8" s="9"/>
    </row>
    <row r="9" spans="1:9" ht="26.25" thickBot="1" x14ac:dyDescent="0.3">
      <c r="B9" s="6" t="s">
        <v>19</v>
      </c>
      <c r="C9" s="7" t="s">
        <v>12</v>
      </c>
      <c r="D9" s="10" t="s">
        <v>20</v>
      </c>
      <c r="E9" s="11">
        <v>3</v>
      </c>
      <c r="F9" s="11">
        <v>8</v>
      </c>
      <c r="G9" s="9">
        <f>(130*8)*E9</f>
        <v>3120</v>
      </c>
      <c r="H9" s="9"/>
      <c r="I9" s="9"/>
    </row>
    <row r="10" spans="1:9" ht="26.25" thickBot="1" x14ac:dyDescent="0.3">
      <c r="B10" s="6" t="s">
        <v>19</v>
      </c>
      <c r="C10" s="7" t="s">
        <v>12</v>
      </c>
      <c r="D10" s="10" t="s">
        <v>21</v>
      </c>
      <c r="E10" s="11">
        <v>1</v>
      </c>
      <c r="F10" s="11">
        <v>8</v>
      </c>
      <c r="G10" s="9">
        <f>(30*8)*E10</f>
        <v>240</v>
      </c>
      <c r="H10" s="9"/>
      <c r="I10" s="9"/>
    </row>
    <row r="11" spans="1:9" ht="15.75" thickBot="1" x14ac:dyDescent="0.3">
      <c r="B11" s="6" t="s">
        <v>29</v>
      </c>
      <c r="C11" s="7" t="s">
        <v>12</v>
      </c>
      <c r="D11" s="7" t="s">
        <v>30</v>
      </c>
      <c r="E11" s="8">
        <v>1</v>
      </c>
      <c r="F11" s="8">
        <v>24</v>
      </c>
      <c r="G11" s="9">
        <f>(24*6)*E11</f>
        <v>144</v>
      </c>
      <c r="H11" s="9"/>
      <c r="I11" s="9"/>
    </row>
    <row r="12" spans="1:9" ht="26.25" thickBot="1" x14ac:dyDescent="0.3">
      <c r="B12" s="6" t="s">
        <v>26</v>
      </c>
      <c r="C12" s="7" t="s">
        <v>27</v>
      </c>
      <c r="D12" s="7" t="s">
        <v>28</v>
      </c>
      <c r="E12" s="8">
        <v>1</v>
      </c>
      <c r="F12" s="8"/>
      <c r="G12" s="9">
        <v>271</v>
      </c>
      <c r="H12" s="9"/>
      <c r="I12" s="9"/>
    </row>
    <row r="13" spans="1:9" ht="15.75" thickBot="1" x14ac:dyDescent="0.3">
      <c r="B13" s="12" t="s">
        <v>4</v>
      </c>
      <c r="C13" s="13"/>
      <c r="D13" s="14"/>
      <c r="E13" s="15">
        <f>SUM(E7:E12)</f>
        <v>8</v>
      </c>
      <c r="F13" s="15">
        <f>SUM(F7:F12)</f>
        <v>58</v>
      </c>
      <c r="G13" s="16">
        <f>SUM(G7:G12)</f>
        <v>5701</v>
      </c>
      <c r="H13" s="9"/>
      <c r="I13" s="9"/>
    </row>
    <row r="14" spans="1:9" x14ac:dyDescent="0.25">
      <c r="B14" s="17"/>
      <c r="C14" s="17"/>
      <c r="D14" s="18"/>
      <c r="E14" s="19"/>
      <c r="F14" s="18"/>
      <c r="G14" s="18"/>
    </row>
    <row r="15" spans="1:9" ht="15.75" thickBot="1" x14ac:dyDescent="0.3">
      <c r="B15" s="17"/>
      <c r="C15" s="17"/>
      <c r="D15" s="18"/>
      <c r="E15" s="19"/>
      <c r="F15" s="18"/>
      <c r="G15" s="18"/>
    </row>
    <row r="16" spans="1:9" ht="26.25" thickBot="1" x14ac:dyDescent="0.3">
      <c r="B16" s="4" t="s">
        <v>6</v>
      </c>
      <c r="C16" s="5" t="s">
        <v>7</v>
      </c>
      <c r="D16" s="5" t="s">
        <v>8</v>
      </c>
      <c r="E16" s="5" t="s">
        <v>9</v>
      </c>
      <c r="F16" s="5" t="s">
        <v>10</v>
      </c>
      <c r="G16" s="5" t="s">
        <v>3</v>
      </c>
      <c r="H16" s="5" t="s">
        <v>2</v>
      </c>
      <c r="I16" s="5" t="s">
        <v>3</v>
      </c>
    </row>
    <row r="17" spans="2:9" ht="15.75" thickBot="1" x14ac:dyDescent="0.3">
      <c r="B17" s="20" t="s">
        <v>11</v>
      </c>
      <c r="C17" s="21" t="s">
        <v>14</v>
      </c>
      <c r="D17" s="21" t="s">
        <v>15</v>
      </c>
      <c r="E17" s="22">
        <v>1</v>
      </c>
      <c r="F17" s="22">
        <v>9</v>
      </c>
      <c r="G17" s="9">
        <f>(107*9)*E17</f>
        <v>963</v>
      </c>
      <c r="H17" s="9"/>
      <c r="I17" s="9"/>
    </row>
    <row r="18" spans="2:9" ht="26.25" thickBot="1" x14ac:dyDescent="0.3">
      <c r="B18" s="6" t="s">
        <v>16</v>
      </c>
      <c r="C18" s="7" t="s">
        <v>14</v>
      </c>
      <c r="D18" s="7" t="s">
        <v>15</v>
      </c>
      <c r="E18" s="8">
        <v>9</v>
      </c>
      <c r="F18" s="11">
        <v>8</v>
      </c>
      <c r="G18" s="9">
        <f>(107*8)*E18</f>
        <v>7704</v>
      </c>
      <c r="H18" s="9"/>
      <c r="I18" s="9"/>
    </row>
    <row r="19" spans="2:9" ht="26.25" thickBot="1" x14ac:dyDescent="0.3">
      <c r="B19" s="6" t="s">
        <v>16</v>
      </c>
      <c r="C19" s="7" t="s">
        <v>14</v>
      </c>
      <c r="D19" s="10" t="s">
        <v>17</v>
      </c>
      <c r="E19" s="11">
        <v>5</v>
      </c>
      <c r="F19" s="11">
        <v>4</v>
      </c>
      <c r="G19" s="9">
        <f>(23*F19)*E19</f>
        <v>460</v>
      </c>
      <c r="H19" s="9"/>
      <c r="I19" s="9"/>
    </row>
    <row r="20" spans="2:9" ht="15.75" thickBot="1" x14ac:dyDescent="0.3">
      <c r="B20" s="6" t="s">
        <v>18</v>
      </c>
      <c r="C20" s="7" t="s">
        <v>14</v>
      </c>
      <c r="D20" s="7" t="s">
        <v>15</v>
      </c>
      <c r="E20" s="11">
        <v>1</v>
      </c>
      <c r="F20" s="11">
        <v>9</v>
      </c>
      <c r="G20" s="9">
        <f>(107*F20)*E20</f>
        <v>963</v>
      </c>
      <c r="H20" s="9"/>
      <c r="I20" s="9"/>
    </row>
    <row r="21" spans="2:9" ht="15.75" thickBot="1" x14ac:dyDescent="0.3">
      <c r="B21" s="6" t="s">
        <v>18</v>
      </c>
      <c r="C21" s="7" t="s">
        <v>14</v>
      </c>
      <c r="D21" s="10" t="s">
        <v>17</v>
      </c>
      <c r="E21" s="11">
        <v>1</v>
      </c>
      <c r="F21" s="11">
        <v>4</v>
      </c>
      <c r="G21" s="8">
        <f>(23*F21)*E21</f>
        <v>92</v>
      </c>
      <c r="H21" s="9"/>
      <c r="I21" s="9"/>
    </row>
    <row r="22" spans="2:9" ht="26.25" thickBot="1" x14ac:dyDescent="0.3">
      <c r="B22" s="6" t="s">
        <v>19</v>
      </c>
      <c r="C22" s="7" t="s">
        <v>14</v>
      </c>
      <c r="D22" s="7" t="s">
        <v>22</v>
      </c>
      <c r="E22" s="11">
        <v>12</v>
      </c>
      <c r="F22" s="11">
        <v>8</v>
      </c>
      <c r="G22" s="9">
        <f>(130*8)*E22</f>
        <v>12480</v>
      </c>
      <c r="H22" s="9"/>
      <c r="I22" s="9"/>
    </row>
    <row r="23" spans="2:9" ht="26.25" thickBot="1" x14ac:dyDescent="0.3">
      <c r="B23" s="6" t="s">
        <v>19</v>
      </c>
      <c r="C23" s="7" t="s">
        <v>14</v>
      </c>
      <c r="D23" s="10" t="s">
        <v>23</v>
      </c>
      <c r="E23" s="11">
        <v>7</v>
      </c>
      <c r="F23" s="11">
        <v>8</v>
      </c>
      <c r="G23" s="9">
        <f>(30*F23)*E23</f>
        <v>1680</v>
      </c>
      <c r="H23" s="9"/>
      <c r="I23" s="9"/>
    </row>
    <row r="24" spans="2:9" ht="26.25" thickBot="1" x14ac:dyDescent="0.3">
      <c r="B24" s="6" t="s">
        <v>24</v>
      </c>
      <c r="C24" s="7" t="s">
        <v>14</v>
      </c>
      <c r="D24" s="7" t="s">
        <v>15</v>
      </c>
      <c r="E24" s="11">
        <v>1</v>
      </c>
      <c r="F24" s="11">
        <v>9</v>
      </c>
      <c r="G24" s="9">
        <f>(107*F24)*E24</f>
        <v>963</v>
      </c>
      <c r="H24" s="9"/>
      <c r="I24" s="9"/>
    </row>
    <row r="25" spans="2:9" ht="26.25" thickBot="1" x14ac:dyDescent="0.3">
      <c r="B25" s="6" t="s">
        <v>25</v>
      </c>
      <c r="C25" s="7" t="s">
        <v>14</v>
      </c>
      <c r="D25" s="7" t="s">
        <v>22</v>
      </c>
      <c r="E25" s="11">
        <v>1</v>
      </c>
      <c r="F25" s="11">
        <v>10</v>
      </c>
      <c r="G25" s="9">
        <f>(130*F25)*E25</f>
        <v>1300</v>
      </c>
      <c r="H25" s="9"/>
      <c r="I25" s="9"/>
    </row>
    <row r="26" spans="2:9" ht="15.75" thickBot="1" x14ac:dyDescent="0.3">
      <c r="B26" s="23" t="s">
        <v>26</v>
      </c>
      <c r="C26" s="24" t="s">
        <v>14</v>
      </c>
      <c r="D26" s="24" t="s">
        <v>22</v>
      </c>
      <c r="E26" s="25">
        <v>1</v>
      </c>
      <c r="F26" s="25"/>
      <c r="G26" s="25">
        <v>942</v>
      </c>
      <c r="H26" s="9"/>
      <c r="I26" s="9"/>
    </row>
    <row r="27" spans="2:9" ht="15.75" thickBot="1" x14ac:dyDescent="0.3">
      <c r="B27" s="26" t="s">
        <v>4</v>
      </c>
      <c r="C27" s="27"/>
      <c r="D27" s="28"/>
      <c r="E27" s="29">
        <f>SUM(E17:E26)</f>
        <v>39</v>
      </c>
      <c r="F27" s="29">
        <f>SUM(F17:F26)</f>
        <v>69</v>
      </c>
      <c r="G27" s="30">
        <f>SUM(G17:G26)</f>
        <v>27547</v>
      </c>
      <c r="H27" s="9"/>
      <c r="I27" s="9"/>
    </row>
    <row r="29" spans="2:9" s="31" customFormat="1" x14ac:dyDescent="0.25">
      <c r="B29" s="32"/>
      <c r="C29" s="32"/>
      <c r="D29" s="33"/>
      <c r="E29" s="33"/>
      <c r="F29" s="33"/>
      <c r="G29" s="33"/>
      <c r="H29" s="33"/>
      <c r="I29" s="33"/>
    </row>
    <row r="30" spans="2:9" s="31" customFormat="1" ht="15.75" thickBot="1" x14ac:dyDescent="0.3">
      <c r="B30" s="33"/>
      <c r="C30" s="33"/>
      <c r="D30" s="33"/>
      <c r="E30" s="33"/>
      <c r="F30" s="33"/>
      <c r="G30" s="33"/>
      <c r="H30" s="33"/>
      <c r="I30" s="33"/>
    </row>
    <row r="31" spans="2:9" ht="32.25" thickBot="1" x14ac:dyDescent="0.3">
      <c r="C31" s="35" t="s">
        <v>31</v>
      </c>
      <c r="D31" s="34"/>
    </row>
  </sheetData>
  <mergeCells count="5">
    <mergeCell ref="B27:D27"/>
    <mergeCell ref="A2:I2"/>
    <mergeCell ref="A3:I3"/>
    <mergeCell ref="A4:I4"/>
    <mergeCell ref="B13:D13"/>
  </mergeCells>
  <pageMargins left="0.7" right="0.7" top="0.75" bottom="0.75" header="0.3" footer="0.3"/>
  <pageSetup paperSize="5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ASTRID VANESSA JIMENEZ ZAPATA</cp:lastModifiedBy>
  <cp:lastPrinted>2020-07-02T15:14:01Z</cp:lastPrinted>
  <dcterms:created xsi:type="dcterms:W3CDTF">2015-01-18T19:31:39Z</dcterms:created>
  <dcterms:modified xsi:type="dcterms:W3CDTF">2020-07-07T21:46:36Z</dcterms:modified>
</cp:coreProperties>
</file>