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 PAQUETES\"/>
    </mc:Choice>
  </mc:AlternateContent>
  <xr:revisionPtr revIDLastSave="0" documentId="8_{67312490-CC7B-4B0E-874D-AFF388D42C71}" xr6:coauthVersionLast="47" xr6:coauthVersionMax="47" xr10:uidLastSave="{00000000-0000-0000-0000-000000000000}"/>
  <bookViews>
    <workbookView xWindow="-120" yWindow="-120" windowWidth="20730" windowHeight="11160" xr2:uid="{31EC0F11-A44C-4314-B52C-519E131E5110}"/>
  </bookViews>
  <sheets>
    <sheet name="noviemb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54" i="1"/>
  <c r="E53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I25" i="1"/>
  <c r="I27" i="1" s="1"/>
  <c r="I46" i="1"/>
  <c r="I48" i="1"/>
  <c r="I66" i="1"/>
</calcChain>
</file>

<file path=xl/sharedStrings.xml><?xml version="1.0" encoding="utf-8"?>
<sst xmlns="http://schemas.openxmlformats.org/spreadsheetml/2006/main" count="127" uniqueCount="61">
  <si>
    <t xml:space="preserve">ANEXO 5  ECONOMICO </t>
  </si>
  <si>
    <t>Suministros de paquetes alimentarios  para para integrar esfuerzos para la promoción del desarrollo integral de los niños y niñas de primera infancia a través de la consolidación de atenciones en los primeros 1000 días de vida</t>
  </si>
  <si>
    <t>PAQUETE 1</t>
  </si>
  <si>
    <t xml:space="preserve">NUMERO DE PAQUETES: </t>
  </si>
  <si>
    <t>MADRES GESTANTES Y LACTANTES</t>
  </si>
  <si>
    <t xml:space="preserve">PRODUCTO </t>
  </si>
  <si>
    <t>DETALLE</t>
  </si>
  <si>
    <t>UNIDAD DE MEDIDA Gramos</t>
  </si>
  <si>
    <t>PRESENTACIÓN</t>
  </si>
  <si>
    <t>CANTIDAD x PAQ</t>
  </si>
  <si>
    <t>% DE IVA</t>
  </si>
  <si>
    <t>PRECIO UNITARIO SIN IVA</t>
  </si>
  <si>
    <t>PRECIO UNITARIO FINAL O  CON IVA</t>
  </si>
  <si>
    <t>TOTAL</t>
  </si>
  <si>
    <t>Lentejas Crudas</t>
  </si>
  <si>
    <t>libra</t>
  </si>
  <si>
    <t>Frijol Cargamanto blanco o rojo (crudo)</t>
  </si>
  <si>
    <t>Garbanzo crudo</t>
  </si>
  <si>
    <t>Atún enlatado en aceite</t>
  </si>
  <si>
    <t>Lata (170gr)</t>
  </si>
  <si>
    <t>Huevo de Gallina Entero (Crudo)</t>
  </si>
  <si>
    <t>Unidad (AA)</t>
  </si>
  <si>
    <t xml:space="preserve">HARINA DE MAIZ AMARILLO PRECOCIDA </t>
  </si>
  <si>
    <t>Avena en Hojuelas, precodida</t>
  </si>
  <si>
    <t>Bolsa (500gr)</t>
  </si>
  <si>
    <t>Pasta Alimenticia Enriquecida Cruda</t>
  </si>
  <si>
    <t>Paquete (250gr)</t>
  </si>
  <si>
    <t>Arroz blanco crudo</t>
  </si>
  <si>
    <t>Libra</t>
  </si>
  <si>
    <t>Leche de vaca entera en polvo</t>
  </si>
  <si>
    <t>Bolsa (380gr)</t>
  </si>
  <si>
    <t>Aceite vegetal (no mezclas)</t>
  </si>
  <si>
    <t>Mililitros</t>
  </si>
  <si>
    <t>Panela</t>
  </si>
  <si>
    <t>Bloque (900gr)</t>
  </si>
  <si>
    <t>Cocoa en polvo sin azúcar</t>
  </si>
  <si>
    <t>Bolsa (230gr)</t>
  </si>
  <si>
    <t>Zanahoria cruda</t>
  </si>
  <si>
    <t>Papa común con cascara cruda</t>
  </si>
  <si>
    <t>Plátano hartón verde crudo</t>
  </si>
  <si>
    <t>Fruta de Cosecha (Banano, durazno, manzana, mandarina guayaba, granadilla, mango)</t>
  </si>
  <si>
    <t xml:space="preserve">Gramos </t>
  </si>
  <si>
    <t>PAQUETE 2</t>
  </si>
  <si>
    <t>ESTANDAR DE NIÑOS Y NIÑAS 1 A 5 AÑOS</t>
  </si>
  <si>
    <t>UNIDAD DE MEDIDA Gramos / cc</t>
  </si>
  <si>
    <t>PORCENTAJE DE IVA%</t>
  </si>
  <si>
    <t>bolsa 380</t>
  </si>
  <si>
    <t>Bolsa (200gr)</t>
  </si>
  <si>
    <t xml:space="preserve">Cereal para el desayuno (sin azúcar) </t>
  </si>
  <si>
    <t>bolsa 40gr</t>
  </si>
  <si>
    <t>Galletas tipo saltín</t>
  </si>
  <si>
    <t>taco x300gr</t>
  </si>
  <si>
    <t>kilo</t>
  </si>
  <si>
    <t>PAQUETE 3</t>
  </si>
  <si>
    <t>NIÑOS Y NIÑAS DE 6 A 11 MESES</t>
  </si>
  <si>
    <t>UNIDAD DE MEDIDA Gramos/cc</t>
  </si>
  <si>
    <t>CANTIDAD X paq</t>
  </si>
  <si>
    <t>Bolsa 200Gr</t>
  </si>
  <si>
    <t>Galletas de soda</t>
  </si>
  <si>
    <t>Taco*200gr</t>
  </si>
  <si>
    <t>Kilo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</si>
</sst>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164" fontId="5" fillId="3" borderId="7" xfId="1" applyNumberFormat="1" applyFont="1" applyFill="1" applyBorder="1" applyAlignment="1">
      <alignment horizontal="center" vertical="center" wrapText="1"/>
    </xf>
    <xf numFmtId="164" fontId="0" fillId="0" borderId="7" xfId="1" applyNumberFormat="1" applyFont="1" applyBorder="1"/>
    <xf numFmtId="0" fontId="4" fillId="0" borderId="5" xfId="0" applyFont="1" applyBorder="1" applyAlignment="1">
      <alignment vertical="center" wrapText="1"/>
    </xf>
    <xf numFmtId="164" fontId="0" fillId="0" borderId="4" xfId="1" applyNumberFormat="1" applyFont="1" applyFill="1" applyBorder="1"/>
    <xf numFmtId="164" fontId="5" fillId="0" borderId="7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2" fontId="0" fillId="0" borderId="0" xfId="0" applyNumberFormat="1"/>
    <xf numFmtId="165" fontId="7" fillId="0" borderId="4" xfId="2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165" fontId="0" fillId="0" borderId="7" xfId="0" applyNumberFormat="1" applyBorder="1"/>
    <xf numFmtId="0" fontId="0" fillId="0" borderId="4" xfId="0" applyBorder="1"/>
    <xf numFmtId="16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164" fontId="9" fillId="0" borderId="4" xfId="1" applyNumberFormat="1" applyFont="1" applyBorder="1"/>
    <xf numFmtId="164" fontId="9" fillId="0" borderId="4" xfId="1" applyNumberFormat="1" applyFont="1" applyFill="1" applyBorder="1"/>
    <xf numFmtId="42" fontId="6" fillId="4" borderId="4" xfId="3" applyFont="1" applyFill="1" applyBorder="1"/>
    <xf numFmtId="165" fontId="6" fillId="0" borderId="4" xfId="0" applyNumberFormat="1" applyFont="1" applyBorder="1"/>
    <xf numFmtId="165" fontId="0" fillId="0" borderId="4" xfId="0" applyNumberFormat="1" applyBorder="1"/>
    <xf numFmtId="42" fontId="6" fillId="0" borderId="4" xfId="3" applyFont="1" applyFill="1" applyBorder="1"/>
    <xf numFmtId="164" fontId="0" fillId="0" borderId="7" xfId="1" applyNumberFormat="1" applyFont="1" applyFill="1" applyBorder="1"/>
    <xf numFmtId="0" fontId="7" fillId="0" borderId="4" xfId="0" applyFont="1" applyBorder="1" applyAlignment="1">
      <alignment horizontal="center" vertical="center"/>
    </xf>
    <xf numFmtId="164" fontId="0" fillId="0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B42A-F617-4292-87E4-A2145A110824}">
  <dimension ref="A1:K67"/>
  <sheetViews>
    <sheetView tabSelected="1" topLeftCell="A25" workbookViewId="0">
      <selection activeCell="E65" sqref="E65"/>
    </sheetView>
  </sheetViews>
  <sheetFormatPr baseColWidth="10" defaultRowHeight="15" x14ac:dyDescent="0.25"/>
  <cols>
    <col min="2" max="2" width="22.7109375" customWidth="1"/>
    <col min="5" max="5" width="14" customWidth="1"/>
    <col min="6" max="6" width="16.5703125" customWidth="1"/>
    <col min="7" max="7" width="17.140625" customWidth="1"/>
    <col min="8" max="8" width="17.42578125" customWidth="1"/>
    <col min="9" max="9" width="22" customWidth="1"/>
  </cols>
  <sheetData>
    <row r="1" spans="1:9" x14ac:dyDescent="0.25">
      <c r="A1" s="51" t="s">
        <v>0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53" t="s">
        <v>1</v>
      </c>
      <c r="B2" s="53"/>
      <c r="C2" s="53"/>
      <c r="D2" s="53"/>
      <c r="E2" s="53"/>
      <c r="F2" s="53"/>
      <c r="G2" s="53"/>
      <c r="H2" s="53"/>
      <c r="I2" s="54"/>
    </row>
    <row r="3" spans="1:9" x14ac:dyDescent="0.25">
      <c r="A3" s="1"/>
      <c r="B3" s="1"/>
      <c r="C3" s="1"/>
      <c r="D3" s="1"/>
      <c r="E3" s="1"/>
      <c r="F3" s="1"/>
      <c r="G3" s="1"/>
      <c r="H3" s="1"/>
      <c r="I3" s="2"/>
    </row>
    <row r="4" spans="1:9" x14ac:dyDescent="0.25">
      <c r="A4" s="3" t="s">
        <v>2</v>
      </c>
      <c r="B4" s="3" t="s">
        <v>3</v>
      </c>
      <c r="C4" s="4">
        <v>5180</v>
      </c>
      <c r="D4" s="55"/>
      <c r="E4" s="56"/>
      <c r="F4" s="56"/>
      <c r="G4" s="56"/>
      <c r="H4" s="56"/>
      <c r="I4" s="57"/>
    </row>
    <row r="5" spans="1:9" x14ac:dyDescent="0.25">
      <c r="A5" s="50" t="s">
        <v>4</v>
      </c>
      <c r="B5" s="50"/>
      <c r="C5" s="50"/>
      <c r="D5" s="50"/>
      <c r="E5" s="50"/>
      <c r="F5" s="50"/>
      <c r="G5" s="50"/>
      <c r="H5" s="50"/>
      <c r="I5" s="50"/>
    </row>
    <row r="6" spans="1:9" x14ac:dyDescent="0.25">
      <c r="A6" s="58"/>
      <c r="B6" s="58"/>
      <c r="C6" s="58"/>
      <c r="D6" s="58"/>
      <c r="E6" s="58"/>
      <c r="F6" s="58"/>
      <c r="G6" s="58"/>
      <c r="H6" s="58"/>
      <c r="I6" s="58"/>
    </row>
    <row r="7" spans="1:9" ht="45" x14ac:dyDescent="0.25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</row>
    <row r="8" spans="1:9" ht="15.75" x14ac:dyDescent="0.25">
      <c r="A8" s="6"/>
      <c r="B8" s="30" t="s">
        <v>14</v>
      </c>
      <c r="C8" s="31">
        <v>500</v>
      </c>
      <c r="D8" s="29" t="s">
        <v>15</v>
      </c>
      <c r="E8" s="38">
        <f>3*C4</f>
        <v>15540</v>
      </c>
      <c r="F8" s="8"/>
      <c r="G8" s="44"/>
      <c r="H8" s="9"/>
      <c r="I8" s="43"/>
    </row>
    <row r="9" spans="1:9" ht="25.5" x14ac:dyDescent="0.25">
      <c r="A9" s="6"/>
      <c r="B9" s="30" t="s">
        <v>16</v>
      </c>
      <c r="C9" s="31">
        <v>500</v>
      </c>
      <c r="D9" s="29" t="s">
        <v>15</v>
      </c>
      <c r="E9" s="38">
        <f>1*C4</f>
        <v>5180</v>
      </c>
      <c r="F9" s="8"/>
      <c r="G9" s="44"/>
      <c r="H9" s="9"/>
      <c r="I9" s="43"/>
    </row>
    <row r="10" spans="1:9" ht="15.75" x14ac:dyDescent="0.25">
      <c r="A10" s="6"/>
      <c r="B10" s="30" t="s">
        <v>17</v>
      </c>
      <c r="C10" s="31">
        <v>500</v>
      </c>
      <c r="D10" s="29" t="s">
        <v>15</v>
      </c>
      <c r="E10" s="38">
        <f>3*C4</f>
        <v>15540</v>
      </c>
      <c r="F10" s="8"/>
      <c r="G10" s="44"/>
      <c r="H10" s="9"/>
      <c r="I10" s="43"/>
    </row>
    <row r="11" spans="1:9" ht="15.75" x14ac:dyDescent="0.25">
      <c r="A11" s="6"/>
      <c r="B11" s="30" t="s">
        <v>18</v>
      </c>
      <c r="C11" s="31">
        <v>170</v>
      </c>
      <c r="D11" s="29" t="s">
        <v>19</v>
      </c>
      <c r="E11" s="38">
        <f>2*C4</f>
        <v>10360</v>
      </c>
      <c r="F11" s="8"/>
      <c r="G11" s="44"/>
      <c r="H11" s="9"/>
      <c r="I11" s="43"/>
    </row>
    <row r="12" spans="1:9" ht="25.5" x14ac:dyDescent="0.25">
      <c r="A12" s="6"/>
      <c r="B12" s="30" t="s">
        <v>20</v>
      </c>
      <c r="C12" s="31">
        <v>60</v>
      </c>
      <c r="D12" s="29" t="s">
        <v>21</v>
      </c>
      <c r="E12" s="38">
        <f>30*C4</f>
        <v>155400</v>
      </c>
      <c r="F12" s="8"/>
      <c r="G12" s="44"/>
      <c r="H12" s="9"/>
      <c r="I12" s="43"/>
    </row>
    <row r="13" spans="1:9" ht="25.5" x14ac:dyDescent="0.25">
      <c r="A13" s="6"/>
      <c r="B13" s="30" t="s">
        <v>22</v>
      </c>
      <c r="C13" s="31">
        <v>500</v>
      </c>
      <c r="D13" s="29" t="s">
        <v>15</v>
      </c>
      <c r="E13" s="38">
        <f>1*C4</f>
        <v>5180</v>
      </c>
      <c r="F13" s="8"/>
      <c r="G13" s="44"/>
      <c r="H13" s="9"/>
      <c r="I13" s="43"/>
    </row>
    <row r="14" spans="1:9" ht="25.5" x14ac:dyDescent="0.25">
      <c r="A14" s="10"/>
      <c r="B14" s="32" t="s">
        <v>23</v>
      </c>
      <c r="C14" s="33">
        <v>500</v>
      </c>
      <c r="D14" s="29" t="s">
        <v>24</v>
      </c>
      <c r="E14" s="39">
        <f>1*C4</f>
        <v>5180</v>
      </c>
      <c r="F14" s="12"/>
      <c r="G14" s="44"/>
      <c r="H14" s="9"/>
      <c r="I14" s="43"/>
    </row>
    <row r="15" spans="1:9" ht="25.5" x14ac:dyDescent="0.25">
      <c r="A15" s="6"/>
      <c r="B15" s="30" t="s">
        <v>25</v>
      </c>
      <c r="C15" s="31">
        <v>250</v>
      </c>
      <c r="D15" s="29" t="s">
        <v>26</v>
      </c>
      <c r="E15" s="38">
        <f>2*C4</f>
        <v>10360</v>
      </c>
      <c r="F15" s="8"/>
      <c r="G15" s="44"/>
      <c r="H15" s="9"/>
      <c r="I15" s="43"/>
    </row>
    <row r="16" spans="1:9" ht="15.75" x14ac:dyDescent="0.25">
      <c r="A16" s="6"/>
      <c r="B16" s="30" t="s">
        <v>27</v>
      </c>
      <c r="C16" s="31">
        <v>500</v>
      </c>
      <c r="D16" s="29" t="s">
        <v>28</v>
      </c>
      <c r="E16" s="38">
        <f>2*C4</f>
        <v>10360</v>
      </c>
      <c r="F16" s="8"/>
      <c r="G16" s="44"/>
      <c r="H16" s="9"/>
      <c r="I16" s="43"/>
    </row>
    <row r="17" spans="1:11" ht="25.5" x14ac:dyDescent="0.25">
      <c r="A17" s="6"/>
      <c r="B17" s="30" t="s">
        <v>29</v>
      </c>
      <c r="C17" s="31">
        <v>380</v>
      </c>
      <c r="D17" s="29" t="s">
        <v>30</v>
      </c>
      <c r="E17" s="38">
        <f>2*C4</f>
        <v>10360</v>
      </c>
      <c r="F17" s="8"/>
      <c r="G17" s="44"/>
      <c r="H17" s="9"/>
      <c r="I17" s="43"/>
    </row>
    <row r="18" spans="1:11" ht="15.75" x14ac:dyDescent="0.25">
      <c r="A18" s="6"/>
      <c r="B18" s="30" t="s">
        <v>31</v>
      </c>
      <c r="C18" s="31">
        <v>500</v>
      </c>
      <c r="D18" s="29" t="s">
        <v>32</v>
      </c>
      <c r="E18" s="38">
        <f>3*C4</f>
        <v>15540</v>
      </c>
      <c r="F18" s="8"/>
      <c r="G18" s="44"/>
      <c r="H18" s="9"/>
      <c r="I18" s="43"/>
      <c r="J18" s="22"/>
      <c r="K18" s="22"/>
    </row>
    <row r="19" spans="1:11" ht="15.75" x14ac:dyDescent="0.25">
      <c r="A19" s="6"/>
      <c r="B19" s="30" t="s">
        <v>33</v>
      </c>
      <c r="C19" s="31">
        <v>900</v>
      </c>
      <c r="D19" s="29" t="s">
        <v>34</v>
      </c>
      <c r="E19" s="38">
        <f>1*C4</f>
        <v>5180</v>
      </c>
      <c r="F19" s="8"/>
      <c r="G19" s="44"/>
      <c r="H19" s="9"/>
      <c r="I19" s="43"/>
      <c r="J19" s="22"/>
      <c r="K19" s="22"/>
    </row>
    <row r="20" spans="1:11" ht="15.75" x14ac:dyDescent="0.25">
      <c r="A20" s="6"/>
      <c r="B20" s="30" t="s">
        <v>35</v>
      </c>
      <c r="C20" s="31">
        <v>230</v>
      </c>
      <c r="D20" s="29" t="s">
        <v>36</v>
      </c>
      <c r="E20" s="38">
        <f>1*C4</f>
        <v>5180</v>
      </c>
      <c r="F20" s="8"/>
      <c r="G20" s="44"/>
      <c r="H20" s="9"/>
      <c r="I20" s="43"/>
      <c r="J20" s="22"/>
      <c r="K20" s="22"/>
    </row>
    <row r="21" spans="1:11" ht="15.75" x14ac:dyDescent="0.25">
      <c r="A21" s="6"/>
      <c r="B21" s="30" t="s">
        <v>37</v>
      </c>
      <c r="C21" s="31">
        <v>500</v>
      </c>
      <c r="D21" s="29" t="s">
        <v>28</v>
      </c>
      <c r="E21" s="38">
        <f>2*C4</f>
        <v>10360</v>
      </c>
      <c r="F21" s="8"/>
      <c r="G21" s="44"/>
      <c r="H21" s="9"/>
      <c r="I21" s="43"/>
      <c r="J21" s="22"/>
    </row>
    <row r="22" spans="1:11" ht="25.5" x14ac:dyDescent="0.25">
      <c r="A22" s="6"/>
      <c r="B22" s="30" t="s">
        <v>38</v>
      </c>
      <c r="C22" s="31">
        <v>500</v>
      </c>
      <c r="D22" s="29" t="s">
        <v>28</v>
      </c>
      <c r="E22" s="38">
        <f>2*C4</f>
        <v>10360</v>
      </c>
      <c r="F22" s="8"/>
      <c r="G22" s="44"/>
      <c r="H22" s="9"/>
      <c r="I22" s="43"/>
    </row>
    <row r="23" spans="1:11" ht="15.75" x14ac:dyDescent="0.25">
      <c r="A23" s="6"/>
      <c r="B23" s="30" t="s">
        <v>39</v>
      </c>
      <c r="C23" s="31">
        <v>500</v>
      </c>
      <c r="D23" s="29" t="s">
        <v>28</v>
      </c>
      <c r="E23" s="38">
        <f>2*C4</f>
        <v>10360</v>
      </c>
      <c r="F23" s="8"/>
      <c r="G23" s="44"/>
      <c r="H23" s="9"/>
      <c r="I23" s="43"/>
    </row>
    <row r="24" spans="1:11" ht="51" x14ac:dyDescent="0.25">
      <c r="A24" s="6"/>
      <c r="B24" s="30" t="s">
        <v>40</v>
      </c>
      <c r="C24" s="34">
        <v>1000</v>
      </c>
      <c r="D24" s="29" t="s">
        <v>41</v>
      </c>
      <c r="E24" s="38">
        <f>1*C4</f>
        <v>5180</v>
      </c>
      <c r="F24" s="8"/>
      <c r="G24" s="44"/>
      <c r="H24" s="9"/>
      <c r="I24" s="43"/>
    </row>
    <row r="25" spans="1:11" ht="17.25" x14ac:dyDescent="0.25">
      <c r="A25" s="13"/>
      <c r="B25" s="13" t="s">
        <v>13</v>
      </c>
      <c r="C25" s="13"/>
      <c r="D25" s="13"/>
      <c r="E25" s="13"/>
      <c r="F25" s="13"/>
      <c r="G25" s="45"/>
      <c r="H25" s="14"/>
      <c r="I25" s="15">
        <f>+SUM(I8:I24)</f>
        <v>0</v>
      </c>
    </row>
    <row r="26" spans="1:11" ht="17.25" x14ac:dyDescent="0.25">
      <c r="I26" s="16"/>
    </row>
    <row r="27" spans="1:11" x14ac:dyDescent="0.25">
      <c r="A27" s="3" t="s">
        <v>42</v>
      </c>
      <c r="B27" s="3" t="s">
        <v>3</v>
      </c>
      <c r="C27" s="17">
        <v>6300</v>
      </c>
      <c r="D27" s="18"/>
      <c r="E27" s="19"/>
      <c r="F27" s="19"/>
      <c r="G27" s="19"/>
      <c r="H27" s="19"/>
      <c r="I27" s="20">
        <f>+I25-I26</f>
        <v>0</v>
      </c>
    </row>
    <row r="28" spans="1:11" x14ac:dyDescent="0.25">
      <c r="A28" s="50" t="s">
        <v>43</v>
      </c>
      <c r="B28" s="50"/>
      <c r="C28" s="50"/>
      <c r="D28" s="50"/>
      <c r="E28" s="50"/>
      <c r="F28" s="50"/>
      <c r="G28" s="50"/>
      <c r="H28" s="50"/>
      <c r="I28" s="50"/>
    </row>
    <row r="29" spans="1:11" x14ac:dyDescent="0.25">
      <c r="A29" s="21"/>
      <c r="B29" s="21"/>
      <c r="C29" s="21"/>
      <c r="D29" s="21"/>
      <c r="E29" s="21"/>
      <c r="F29" s="21"/>
      <c r="G29" s="21"/>
      <c r="H29" s="21"/>
      <c r="I29" s="21"/>
    </row>
    <row r="30" spans="1:11" ht="45" x14ac:dyDescent="0.25">
      <c r="A30" s="5" t="s">
        <v>5</v>
      </c>
      <c r="B30" s="5" t="s">
        <v>6</v>
      </c>
      <c r="C30" s="5" t="s">
        <v>44</v>
      </c>
      <c r="D30" s="5" t="s">
        <v>8</v>
      </c>
      <c r="E30" s="5" t="s">
        <v>9</v>
      </c>
      <c r="F30" s="5" t="s">
        <v>45</v>
      </c>
      <c r="G30" s="5" t="s">
        <v>11</v>
      </c>
      <c r="H30" s="5" t="s">
        <v>12</v>
      </c>
      <c r="I30" s="5" t="s">
        <v>13</v>
      </c>
    </row>
    <row r="31" spans="1:11" ht="15.75" x14ac:dyDescent="0.25">
      <c r="A31" s="6"/>
      <c r="B31" s="30" t="s">
        <v>14</v>
      </c>
      <c r="C31" s="31">
        <v>500</v>
      </c>
      <c r="D31" s="29" t="s">
        <v>15</v>
      </c>
      <c r="E31" s="35">
        <f>1*C27</f>
        <v>6300</v>
      </c>
      <c r="F31" s="8"/>
      <c r="G31" s="46"/>
      <c r="H31" s="9"/>
      <c r="I31" s="41"/>
    </row>
    <row r="32" spans="1:11" ht="25.5" x14ac:dyDescent="0.25">
      <c r="A32" s="6"/>
      <c r="B32" s="30" t="s">
        <v>16</v>
      </c>
      <c r="C32" s="31">
        <v>500</v>
      </c>
      <c r="D32" s="29" t="s">
        <v>15</v>
      </c>
      <c r="E32" s="35">
        <f>1*C27</f>
        <v>6300</v>
      </c>
      <c r="F32" s="8"/>
      <c r="G32" s="46"/>
      <c r="H32" s="9"/>
      <c r="I32" s="41"/>
    </row>
    <row r="33" spans="1:9" ht="15.75" x14ac:dyDescent="0.25">
      <c r="A33" s="6"/>
      <c r="B33" s="30" t="s">
        <v>18</v>
      </c>
      <c r="C33" s="31">
        <v>170</v>
      </c>
      <c r="D33" s="29" t="s">
        <v>19</v>
      </c>
      <c r="E33" s="35">
        <f>2*C27</f>
        <v>12600</v>
      </c>
      <c r="F33" s="8"/>
      <c r="G33" s="46"/>
      <c r="H33" s="9"/>
      <c r="I33" s="41"/>
    </row>
    <row r="34" spans="1:9" ht="25.5" x14ac:dyDescent="0.25">
      <c r="A34" s="6"/>
      <c r="B34" s="30" t="s">
        <v>20</v>
      </c>
      <c r="C34" s="31">
        <v>60</v>
      </c>
      <c r="D34" s="29" t="s">
        <v>21</v>
      </c>
      <c r="E34" s="35">
        <f>30*C27</f>
        <v>189000</v>
      </c>
      <c r="F34" s="8"/>
      <c r="G34" s="46"/>
      <c r="H34" s="9"/>
      <c r="I34" s="41"/>
    </row>
    <row r="35" spans="1:9" ht="25.5" x14ac:dyDescent="0.25">
      <c r="A35" s="6"/>
      <c r="B35" s="30" t="s">
        <v>29</v>
      </c>
      <c r="C35" s="31">
        <v>380</v>
      </c>
      <c r="D35" s="29" t="s">
        <v>46</v>
      </c>
      <c r="E35" s="35">
        <f>1*C27</f>
        <v>6300</v>
      </c>
      <c r="F35" s="8"/>
      <c r="G35" s="46"/>
      <c r="H35" s="9"/>
      <c r="I35" s="41"/>
    </row>
    <row r="36" spans="1:9" ht="25.5" x14ac:dyDescent="0.25">
      <c r="A36" s="6"/>
      <c r="B36" s="30" t="s">
        <v>25</v>
      </c>
      <c r="C36" s="31">
        <v>250</v>
      </c>
      <c r="D36" s="29" t="s">
        <v>26</v>
      </c>
      <c r="E36" s="35">
        <f>2*C27</f>
        <v>12600</v>
      </c>
      <c r="F36" s="8"/>
      <c r="G36" s="46"/>
      <c r="H36" s="9"/>
      <c r="I36" s="41"/>
    </row>
    <row r="37" spans="1:9" ht="15.75" x14ac:dyDescent="0.25">
      <c r="A37" s="6"/>
      <c r="B37" s="30" t="s">
        <v>27</v>
      </c>
      <c r="C37" s="31">
        <v>500</v>
      </c>
      <c r="D37" s="29" t="s">
        <v>15</v>
      </c>
      <c r="E37" s="35">
        <f>1*C27</f>
        <v>6300</v>
      </c>
      <c r="F37" s="8"/>
      <c r="G37" s="46"/>
      <c r="H37" s="9"/>
      <c r="I37" s="41"/>
    </row>
    <row r="38" spans="1:9" ht="25.5" x14ac:dyDescent="0.25">
      <c r="A38" s="6"/>
      <c r="B38" s="30" t="s">
        <v>23</v>
      </c>
      <c r="C38" s="31">
        <v>200</v>
      </c>
      <c r="D38" s="29" t="s">
        <v>47</v>
      </c>
      <c r="E38" s="35">
        <f>1*C27</f>
        <v>6300</v>
      </c>
      <c r="F38" s="8"/>
      <c r="G38" s="46"/>
      <c r="H38" s="9"/>
      <c r="I38" s="41"/>
    </row>
    <row r="39" spans="1:9" ht="25.5" x14ac:dyDescent="0.25">
      <c r="A39" s="6"/>
      <c r="B39" s="30" t="s">
        <v>48</v>
      </c>
      <c r="C39" s="31">
        <v>40</v>
      </c>
      <c r="D39" s="29" t="s">
        <v>49</v>
      </c>
      <c r="E39" s="35">
        <f>10*C27</f>
        <v>63000</v>
      </c>
      <c r="F39" s="8"/>
      <c r="G39" s="46"/>
      <c r="H39" s="9"/>
      <c r="I39" s="41"/>
    </row>
    <row r="40" spans="1:9" ht="15.75" x14ac:dyDescent="0.25">
      <c r="A40" s="6"/>
      <c r="B40" s="30" t="s">
        <v>50</v>
      </c>
      <c r="C40" s="31">
        <v>300</v>
      </c>
      <c r="D40" s="29" t="s">
        <v>51</v>
      </c>
      <c r="E40" s="35">
        <f>1*C27</f>
        <v>6300</v>
      </c>
      <c r="F40" s="8"/>
      <c r="G40" s="46"/>
      <c r="H40" s="9"/>
      <c r="I40" s="41"/>
    </row>
    <row r="41" spans="1:9" ht="15.75" x14ac:dyDescent="0.25">
      <c r="A41" s="6"/>
      <c r="B41" s="30" t="s">
        <v>31</v>
      </c>
      <c r="C41" s="34">
        <v>900</v>
      </c>
      <c r="D41" s="29" t="s">
        <v>32</v>
      </c>
      <c r="E41" s="35">
        <f>1*C27</f>
        <v>6300</v>
      </c>
      <c r="F41" s="8"/>
      <c r="G41" s="46"/>
      <c r="H41" s="9"/>
      <c r="I41" s="41"/>
    </row>
    <row r="42" spans="1:9" ht="15.75" x14ac:dyDescent="0.25">
      <c r="A42" s="6"/>
      <c r="B42" s="30" t="s">
        <v>37</v>
      </c>
      <c r="C42" s="31">
        <v>500</v>
      </c>
      <c r="D42" s="29" t="s">
        <v>28</v>
      </c>
      <c r="E42" s="35">
        <f>1*C27</f>
        <v>6300</v>
      </c>
      <c r="F42" s="8"/>
      <c r="G42" s="46"/>
      <c r="H42" s="9"/>
      <c r="I42" s="41"/>
    </row>
    <row r="43" spans="1:9" ht="25.5" x14ac:dyDescent="0.25">
      <c r="A43" s="6"/>
      <c r="B43" s="30" t="s">
        <v>38</v>
      </c>
      <c r="C43" s="31">
        <v>500</v>
      </c>
      <c r="D43" s="29" t="s">
        <v>28</v>
      </c>
      <c r="E43" s="35">
        <f>1*C27</f>
        <v>6300</v>
      </c>
      <c r="F43" s="8"/>
      <c r="G43" s="46"/>
      <c r="H43" s="9"/>
      <c r="I43" s="41"/>
    </row>
    <row r="44" spans="1:9" ht="15.75" x14ac:dyDescent="0.25">
      <c r="A44" s="6"/>
      <c r="B44" s="30" t="s">
        <v>39</v>
      </c>
      <c r="C44" s="31">
        <v>500</v>
      </c>
      <c r="D44" s="29" t="s">
        <v>15</v>
      </c>
      <c r="E44" s="35">
        <f>1*C27</f>
        <v>6300</v>
      </c>
      <c r="F44" s="8"/>
      <c r="G44" s="46"/>
      <c r="H44" s="9"/>
      <c r="I44" s="41"/>
    </row>
    <row r="45" spans="1:9" ht="51" x14ac:dyDescent="0.25">
      <c r="A45" s="6"/>
      <c r="B45" s="30" t="s">
        <v>40</v>
      </c>
      <c r="C45" s="34">
        <v>1000</v>
      </c>
      <c r="D45" s="29" t="s">
        <v>52</v>
      </c>
      <c r="E45" s="35">
        <f>1*C27</f>
        <v>6300</v>
      </c>
      <c r="F45" s="8"/>
      <c r="G45" s="46"/>
      <c r="H45" s="9"/>
      <c r="I45" s="41"/>
    </row>
    <row r="46" spans="1:9" ht="17.25" x14ac:dyDescent="0.25">
      <c r="A46" s="13"/>
      <c r="B46" s="13" t="s">
        <v>13</v>
      </c>
      <c r="C46" s="13"/>
      <c r="D46" s="7"/>
      <c r="E46" s="13"/>
      <c r="F46" s="13"/>
      <c r="G46" s="13"/>
      <c r="H46" s="14"/>
      <c r="I46" s="42">
        <f>SUM(I31:I45)</f>
        <v>0</v>
      </c>
    </row>
    <row r="47" spans="1:9" x14ac:dyDescent="0.25">
      <c r="I47" s="22"/>
    </row>
    <row r="48" spans="1:9" x14ac:dyDescent="0.25">
      <c r="I48" s="22">
        <f>+J46-I47</f>
        <v>0</v>
      </c>
    </row>
    <row r="49" spans="1:9" x14ac:dyDescent="0.25">
      <c r="A49" s="3" t="s">
        <v>53</v>
      </c>
      <c r="B49" s="3" t="s">
        <v>3</v>
      </c>
      <c r="C49" s="23">
        <v>3080</v>
      </c>
      <c r="D49" s="47"/>
      <c r="E49" s="48"/>
      <c r="F49" s="48"/>
      <c r="G49" s="48"/>
      <c r="H49" s="48"/>
      <c r="I49" s="49"/>
    </row>
    <row r="50" spans="1:9" x14ac:dyDescent="0.25">
      <c r="A50" s="50" t="s">
        <v>54</v>
      </c>
      <c r="B50" s="50"/>
      <c r="C50" s="50"/>
      <c r="D50" s="50"/>
      <c r="E50" s="50"/>
      <c r="F50" s="50"/>
      <c r="G50" s="50"/>
      <c r="H50" s="50"/>
      <c r="I50" s="50"/>
    </row>
    <row r="51" spans="1:9" x14ac:dyDescent="0.25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45" x14ac:dyDescent="0.25">
      <c r="A52" s="5" t="s">
        <v>5</v>
      </c>
      <c r="B52" s="5" t="s">
        <v>6</v>
      </c>
      <c r="C52" s="5" t="s">
        <v>55</v>
      </c>
      <c r="D52" s="5" t="s">
        <v>8</v>
      </c>
      <c r="E52" s="5" t="s">
        <v>56</v>
      </c>
      <c r="F52" s="5"/>
      <c r="G52" s="5"/>
      <c r="H52" s="5"/>
      <c r="I52" s="5"/>
    </row>
    <row r="53" spans="1:9" ht="15.75" x14ac:dyDescent="0.25">
      <c r="A53" s="6"/>
      <c r="B53" s="30" t="s">
        <v>14</v>
      </c>
      <c r="C53" s="36">
        <v>500</v>
      </c>
      <c r="D53" s="37" t="s">
        <v>28</v>
      </c>
      <c r="E53" s="35">
        <f>1*C49</f>
        <v>3080</v>
      </c>
      <c r="F53" s="24"/>
      <c r="G53" s="11"/>
      <c r="H53" s="9"/>
      <c r="I53" s="40"/>
    </row>
    <row r="54" spans="1:9" ht="25.5" x14ac:dyDescent="0.25">
      <c r="A54" s="6"/>
      <c r="B54" s="30" t="s">
        <v>16</v>
      </c>
      <c r="C54" s="36">
        <v>500</v>
      </c>
      <c r="D54" s="37" t="s">
        <v>28</v>
      </c>
      <c r="E54" s="35">
        <f>1*C49</f>
        <v>3080</v>
      </c>
      <c r="F54" s="24"/>
      <c r="G54" s="11"/>
      <c r="H54" s="9"/>
      <c r="I54" s="40"/>
    </row>
    <row r="55" spans="1:9" ht="25.5" x14ac:dyDescent="0.25">
      <c r="A55" s="6"/>
      <c r="B55" s="30" t="s">
        <v>20</v>
      </c>
      <c r="C55" s="31">
        <v>60</v>
      </c>
      <c r="D55" s="29" t="s">
        <v>21</v>
      </c>
      <c r="E55" s="35">
        <f>12*C49</f>
        <v>36960</v>
      </c>
      <c r="F55" s="24"/>
      <c r="G55" s="11"/>
      <c r="H55" s="9"/>
      <c r="I55" s="40"/>
    </row>
    <row r="56" spans="1:9" ht="25.5" x14ac:dyDescent="0.25">
      <c r="A56" s="6"/>
      <c r="B56" s="30" t="s">
        <v>48</v>
      </c>
      <c r="C56" s="36">
        <v>40</v>
      </c>
      <c r="D56" s="37" t="s">
        <v>49</v>
      </c>
      <c r="E56" s="35">
        <f>5*C49</f>
        <v>15400</v>
      </c>
      <c r="F56" s="24"/>
      <c r="G56" s="11"/>
      <c r="H56" s="9"/>
      <c r="I56" s="40"/>
    </row>
    <row r="57" spans="1:9" ht="25.5" x14ac:dyDescent="0.25">
      <c r="A57" s="6"/>
      <c r="B57" s="30" t="s">
        <v>25</v>
      </c>
      <c r="C57" s="31">
        <v>250</v>
      </c>
      <c r="D57" s="29" t="s">
        <v>26</v>
      </c>
      <c r="E57" s="35">
        <f>1*C49</f>
        <v>3080</v>
      </c>
      <c r="F57" s="24"/>
      <c r="G57" s="11"/>
      <c r="H57" s="9"/>
      <c r="I57" s="40"/>
    </row>
    <row r="58" spans="1:9" ht="15.75" x14ac:dyDescent="0.25">
      <c r="A58" s="6"/>
      <c r="B58" s="30" t="s">
        <v>27</v>
      </c>
      <c r="C58" s="36">
        <v>500</v>
      </c>
      <c r="D58" s="37" t="s">
        <v>28</v>
      </c>
      <c r="E58" s="35">
        <f>1*C49</f>
        <v>3080</v>
      </c>
      <c r="F58" s="24"/>
      <c r="G58" s="11"/>
      <c r="H58" s="9"/>
      <c r="I58" s="40"/>
    </row>
    <row r="59" spans="1:9" ht="25.5" x14ac:dyDescent="0.25">
      <c r="A59" s="6"/>
      <c r="B59" s="30" t="s">
        <v>23</v>
      </c>
      <c r="C59" s="36">
        <v>200</v>
      </c>
      <c r="D59" s="37" t="s">
        <v>57</v>
      </c>
      <c r="E59" s="35">
        <f>1*C49</f>
        <v>3080</v>
      </c>
      <c r="F59" s="24"/>
      <c r="G59" s="11"/>
      <c r="H59" s="9"/>
      <c r="I59" s="40"/>
    </row>
    <row r="60" spans="1:9" ht="15.75" x14ac:dyDescent="0.25">
      <c r="A60" s="6"/>
      <c r="B60" s="30" t="s">
        <v>58</v>
      </c>
      <c r="C60" s="36">
        <v>200</v>
      </c>
      <c r="D60" s="37" t="s">
        <v>59</v>
      </c>
      <c r="E60" s="35">
        <f>1*C49</f>
        <v>3080</v>
      </c>
      <c r="F60" s="24"/>
      <c r="G60" s="11"/>
      <c r="H60" s="9"/>
      <c r="I60" s="40"/>
    </row>
    <row r="61" spans="1:9" ht="15.75" x14ac:dyDescent="0.25">
      <c r="A61" s="6"/>
      <c r="B61" s="30" t="s">
        <v>31</v>
      </c>
      <c r="C61" s="36">
        <v>500</v>
      </c>
      <c r="D61" s="37" t="s">
        <v>32</v>
      </c>
      <c r="E61" s="35">
        <f>1*C49</f>
        <v>3080</v>
      </c>
      <c r="F61" s="24"/>
      <c r="G61" s="11"/>
      <c r="H61" s="9"/>
      <c r="I61" s="40"/>
    </row>
    <row r="62" spans="1:9" ht="15.75" x14ac:dyDescent="0.25">
      <c r="A62" s="6"/>
      <c r="B62" s="30" t="s">
        <v>37</v>
      </c>
      <c r="C62" s="36">
        <v>500</v>
      </c>
      <c r="D62" s="37" t="s">
        <v>28</v>
      </c>
      <c r="E62" s="35">
        <f>1*C49</f>
        <v>3080</v>
      </c>
      <c r="F62" s="24"/>
      <c r="G62" s="11"/>
      <c r="H62" s="9"/>
      <c r="I62" s="40"/>
    </row>
    <row r="63" spans="1:9" ht="25.5" x14ac:dyDescent="0.25">
      <c r="A63" s="6"/>
      <c r="B63" s="30" t="s">
        <v>38</v>
      </c>
      <c r="C63" s="36">
        <v>500</v>
      </c>
      <c r="D63" s="37" t="s">
        <v>28</v>
      </c>
      <c r="E63" s="35">
        <f>1*C49</f>
        <v>3080</v>
      </c>
      <c r="F63" s="24"/>
      <c r="G63" s="11"/>
      <c r="H63" s="9"/>
      <c r="I63" s="40"/>
    </row>
    <row r="64" spans="1:9" ht="15.75" x14ac:dyDescent="0.25">
      <c r="A64" s="6"/>
      <c r="B64" s="30" t="s">
        <v>39</v>
      </c>
      <c r="C64" s="36">
        <v>500</v>
      </c>
      <c r="D64" s="37" t="s">
        <v>28</v>
      </c>
      <c r="E64" s="35">
        <f>1*C49</f>
        <v>3080</v>
      </c>
      <c r="F64" s="24"/>
      <c r="G64" s="11"/>
      <c r="H64" s="9"/>
      <c r="I64" s="40"/>
    </row>
    <row r="65" spans="1:9" ht="51" x14ac:dyDescent="0.25">
      <c r="A65" s="6"/>
      <c r="B65" s="30" t="s">
        <v>40</v>
      </c>
      <c r="C65" s="36">
        <v>1000</v>
      </c>
      <c r="D65" s="37" t="s">
        <v>60</v>
      </c>
      <c r="E65" s="35">
        <f>2*C49</f>
        <v>6160</v>
      </c>
      <c r="F65" s="24"/>
      <c r="G65" s="11"/>
      <c r="H65" s="9"/>
      <c r="I65" s="40"/>
    </row>
    <row r="66" spans="1:9" ht="17.25" x14ac:dyDescent="0.25">
      <c r="A66" s="13"/>
      <c r="B66" s="13" t="s">
        <v>13</v>
      </c>
      <c r="C66" s="13"/>
      <c r="D66" s="13"/>
      <c r="E66" s="25"/>
      <c r="F66" s="13"/>
      <c r="G66" s="13"/>
      <c r="H66" s="14"/>
      <c r="I66" s="26">
        <f>+SUM(I53:I65)</f>
        <v>0</v>
      </c>
    </row>
    <row r="67" spans="1:9" ht="17.25" x14ac:dyDescent="0.25">
      <c r="A67" s="27"/>
      <c r="B67" s="27"/>
      <c r="C67" s="27"/>
      <c r="D67" s="27"/>
      <c r="E67" s="27"/>
      <c r="F67" s="27"/>
      <c r="G67" s="27"/>
      <c r="H67" s="27"/>
      <c r="I67" s="28"/>
    </row>
  </sheetData>
  <mergeCells count="8">
    <mergeCell ref="D49:I49"/>
    <mergeCell ref="A50:I50"/>
    <mergeCell ref="A1:I1"/>
    <mergeCell ref="A2:I2"/>
    <mergeCell ref="D4:I4"/>
    <mergeCell ref="A5:I5"/>
    <mergeCell ref="A6:I6"/>
    <mergeCell ref="A28:I28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2022-11-08T17:12:32Z</dcterms:created>
  <dcterms:modified xsi:type="dcterms:W3CDTF">2022-11-11T19:47:41Z</dcterms:modified>
</cp:coreProperties>
</file>