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e.juridica\Documents\PAQUETES ALIMENTARIOS 2\Proceso\"/>
    </mc:Choice>
  </mc:AlternateContent>
  <xr:revisionPtr revIDLastSave="0" documentId="8_{9A0A034C-A656-45A6-AAF5-772DBE839DB9}" xr6:coauthVersionLast="36" xr6:coauthVersionMax="36" xr10:uidLastSave="{00000000-0000-0000-0000-000000000000}"/>
  <bookViews>
    <workbookView xWindow="0" yWindow="0" windowWidth="21570" windowHeight="7980" firstSheet="1" activeTab="1" xr2:uid="{00000000-000D-0000-FFFF-FFFF00000000}"/>
  </bookViews>
  <sheets>
    <sheet name="Hoja1" sheetId="1" state="hidden" r:id="rId1"/>
    <sheet name="anexo económico  " sheetId="5" r:id="rId2"/>
  </sheets>
  <definedNames>
    <definedName name="_xlnm.Print_Area" localSheetId="1">'anexo económico  '!$A$1:$I$101</definedName>
    <definedName name="_xlnm.Print_Area" localSheetId="0">Hoja1!$A$1:$E$27</definedName>
  </definedNames>
  <calcPr calcId="191029"/>
</workbook>
</file>

<file path=xl/calcChain.xml><?xml version="1.0" encoding="utf-8"?>
<calcChain xmlns="http://schemas.openxmlformats.org/spreadsheetml/2006/main">
  <c r="E89" i="5" l="1"/>
  <c r="E81" i="5"/>
  <c r="E78" i="5"/>
  <c r="E63" i="5"/>
  <c r="E54" i="5"/>
  <c r="E51" i="5"/>
  <c r="E33" i="5"/>
  <c r="E24" i="5"/>
  <c r="E21" i="5"/>
  <c r="E88" i="5" l="1"/>
  <c r="E87" i="5"/>
  <c r="E60" i="5"/>
  <c r="E62" i="5"/>
  <c r="E61" i="5"/>
  <c r="E40" i="5"/>
  <c r="E32" i="5"/>
  <c r="E31" i="5"/>
  <c r="E30" i="5"/>
  <c r="E71" i="5"/>
  <c r="E72" i="5"/>
  <c r="E73" i="5"/>
  <c r="E74" i="5"/>
  <c r="E75" i="5"/>
  <c r="E48" i="5"/>
  <c r="E46" i="5"/>
  <c r="E42" i="5"/>
  <c r="E41" i="5"/>
  <c r="E18" i="5"/>
  <c r="E15" i="5"/>
  <c r="E14" i="5"/>
  <c r="E13" i="5"/>
  <c r="E12" i="5"/>
  <c r="E9" i="5"/>
  <c r="E8" i="5"/>
  <c r="E45" i="5" l="1"/>
  <c r="E22" i="5"/>
  <c r="E23" i="5"/>
  <c r="E80" i="5"/>
  <c r="E79" i="5"/>
  <c r="E77" i="5"/>
  <c r="E76" i="5"/>
  <c r="E53" i="5"/>
  <c r="E52" i="5"/>
  <c r="E50" i="5"/>
  <c r="E49" i="5"/>
  <c r="E47" i="5"/>
  <c r="E44" i="5"/>
  <c r="E43" i="5"/>
  <c r="E20" i="5"/>
  <c r="E19" i="5"/>
  <c r="E17" i="5"/>
  <c r="E16" i="5"/>
  <c r="E11" i="5"/>
  <c r="E10" i="5"/>
  <c r="E12" i="1"/>
</calcChain>
</file>

<file path=xl/sharedStrings.xml><?xml version="1.0" encoding="utf-8"?>
<sst xmlns="http://schemas.openxmlformats.org/spreadsheetml/2006/main" count="222" uniqueCount="103">
  <si>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</si>
  <si>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</si>
  <si>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</si>
  <si>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</si>
  <si>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</si>
  <si>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</si>
  <si>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</si>
  <si>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</si>
  <si>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</si>
  <si>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</si>
  <si>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</si>
  <si>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</si>
  <si>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</si>
  <si>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</si>
  <si>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</si>
  <si>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</si>
  <si>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</si>
  <si>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CANTIDAD</t>
  </si>
  <si>
    <t>VALOR TOTAL</t>
  </si>
  <si>
    <t>TOTAL</t>
  </si>
  <si>
    <t xml:space="preserve">CANTIDAD </t>
  </si>
  <si>
    <t>PRECIO UNITARIO SIN IVA</t>
  </si>
  <si>
    <t xml:space="preserve">PRODUCTO </t>
  </si>
  <si>
    <t>DETALLE</t>
  </si>
  <si>
    <t xml:space="preserve">ANEXO 5  ECONOMICO </t>
  </si>
  <si>
    <t>Lentejas Crudas</t>
  </si>
  <si>
    <t>Garbanzo crudo</t>
  </si>
  <si>
    <t>Atún enlatado en aceite</t>
  </si>
  <si>
    <t>Harina de maíz amarillo precocida</t>
  </si>
  <si>
    <t>Avena en Hojuelas, precodida</t>
  </si>
  <si>
    <t>Pasta Alimenticia Enriquecida Cruda</t>
  </si>
  <si>
    <t>Arroz blanco crudo</t>
  </si>
  <si>
    <t>Leche de vaca entera en polvo</t>
  </si>
  <si>
    <t>Aceite vegetal (no mezclas)</t>
  </si>
  <si>
    <t>Panela</t>
  </si>
  <si>
    <t>Cocoa en polvo sin azúcar</t>
  </si>
  <si>
    <t>Zanahoria cruda</t>
  </si>
  <si>
    <t>libra</t>
  </si>
  <si>
    <t>Unidad (AA)</t>
  </si>
  <si>
    <t>Paquete (250gr)</t>
  </si>
  <si>
    <t>Libra</t>
  </si>
  <si>
    <t>Bolsa (380gr)</t>
  </si>
  <si>
    <t>Bloque (900gr)</t>
  </si>
  <si>
    <t>Bolsa (230gr)</t>
  </si>
  <si>
    <t>PAQUETE 1</t>
  </si>
  <si>
    <t>PAQUETE 2</t>
  </si>
  <si>
    <t xml:space="preserve">NUMERO DE PAQUETES: </t>
  </si>
  <si>
    <t xml:space="preserve">Cereal para el desayuno (sin azúcar) </t>
  </si>
  <si>
    <t>CANTIDAD UNITARIO</t>
  </si>
  <si>
    <t>UNIDAD DE MEDIDA Gramos</t>
  </si>
  <si>
    <t>Unidades (AA)</t>
  </si>
  <si>
    <t>Bolsa (380 gr)</t>
  </si>
  <si>
    <t>Tacos (300gr)</t>
  </si>
  <si>
    <t>PRESENTACIÓN</t>
  </si>
  <si>
    <t>Frijol Cargamento blanco o rojo (crudo)</t>
  </si>
  <si>
    <t>bolsa (250 gr)</t>
  </si>
  <si>
    <t>PAQUETE 3</t>
  </si>
  <si>
    <t>PRECIO UNITARIO FINAL O  CON IVA</t>
  </si>
  <si>
    <t>Dirección Comercial del Proponente _________________________________</t>
  </si>
  <si>
    <t>PORCENTAJE DE IVA%</t>
  </si>
  <si>
    <t>% DE IVA</t>
  </si>
  <si>
    <t>Mililitros</t>
  </si>
  <si>
    <t>latas (170gr)</t>
  </si>
  <si>
    <t>+</t>
  </si>
  <si>
    <t>Lata (170gr)</t>
  </si>
  <si>
    <t>Paquetes (200gr)</t>
  </si>
  <si>
    <t>PAQUETE 365 MADRES GESTANTES NORMALES B.C</t>
  </si>
  <si>
    <t>Leche de vaca, entera, en polvo</t>
  </si>
  <si>
    <t>Nueces (promedio de :Almendras, macadamia, marañon, pistachos)</t>
  </si>
  <si>
    <t>Arroz blanco, crudo</t>
  </si>
  <si>
    <t>Promedio frutas (Banano, durazno,  manzana, mandarina, guayaba, granadilla, mango)</t>
  </si>
  <si>
    <t xml:space="preserve">Bolsa por 380 gr </t>
  </si>
  <si>
    <t xml:space="preserve">Bolsa por 200 gr </t>
  </si>
  <si>
    <t>Huevo de gallina, tipo A</t>
  </si>
  <si>
    <t xml:space="preserve">Cereal Infantil fortificado </t>
  </si>
  <si>
    <t>PAQUETE 365 NIÑOS NIÑAS DE 1 A 5 AÑOS BC</t>
  </si>
  <si>
    <t>PAQUETE 365 NIÑOS Y NIÑAS MENORES DE 1 AÑO  B.C</t>
  </si>
  <si>
    <t>Unidades</t>
  </si>
  <si>
    <t>PAQUETE 4</t>
  </si>
  <si>
    <t>PAQUETE 5</t>
  </si>
  <si>
    <t>PAQUETE 6</t>
  </si>
  <si>
    <t>Papa variedad cruda</t>
  </si>
  <si>
    <t>Plátano hartón  crudo</t>
  </si>
  <si>
    <t xml:space="preserve">Promedio frutas familiar  (Banano,durazno,  manzana, mandarina, guayaba, granadilla, mango) </t>
  </si>
  <si>
    <t>Promedio frutas (Banano,  durazno,  manzana, mandarina, guayaba, granadilla, mango</t>
  </si>
  <si>
    <t>Lentejas común Cruda</t>
  </si>
  <si>
    <t>Frijol Cargamanto rojo o blanco, crudo</t>
  </si>
  <si>
    <t xml:space="preserve">Huevo de Gallina , tipo A </t>
  </si>
  <si>
    <t>Plátano hartón crudo</t>
  </si>
  <si>
    <t>Frijol cargamanto rojo o blanco, crudo</t>
  </si>
  <si>
    <t>Galletas saladas, tipo craker</t>
  </si>
  <si>
    <t>Promedio frutas
(Banano, durazno,  manzana, mandarina, guayaba, granadilla, mango)</t>
  </si>
  <si>
    <t xml:space="preserve">libra </t>
  </si>
  <si>
    <t xml:space="preserve">PAQUETE ESTÁNDAR MADRES GESTANTES Y LACTANTES MODALIDAD FAMILIAR </t>
  </si>
  <si>
    <t xml:space="preserve">ESTANDAR DE NIÑOS Y NIÑAS 1 A 5 AÑOS MODALIDAD FAMILIAR </t>
  </si>
  <si>
    <t xml:space="preserve">NIÑOS Y NIÑAS DE 7 A 11 MESES 29 DIAS MODALIDAD FAMILIAR </t>
  </si>
  <si>
    <t xml:space="preserve">Mililitros </t>
  </si>
  <si>
    <t>SUBTOTAL</t>
  </si>
  <si>
    <t xml:space="preserve">Suministro de paquetes alimentarios para la promoción del desarrollo integral de los niños y niñas a través de la modalidad  familiar. </t>
  </si>
  <si>
    <t>175-200</t>
  </si>
  <si>
    <t>Bolsa por 175-200gr</t>
  </si>
  <si>
    <t xml:space="preserve">bolsa por 175- 200 gr </t>
  </si>
  <si>
    <t>Unidad +/- 60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</si>
</sst>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165" fontId="0" fillId="0" borderId="1" xfId="2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5" xfId="0" applyFont="1" applyBorder="1"/>
    <xf numFmtId="0" fontId="1" fillId="0" borderId="7" xfId="0" applyFont="1" applyBorder="1"/>
    <xf numFmtId="0" fontId="6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5" fillId="3" borderId="1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165" fontId="0" fillId="0" borderId="11" xfId="2" applyNumberFormat="1" applyFont="1" applyBorder="1"/>
    <xf numFmtId="165" fontId="6" fillId="0" borderId="0" xfId="2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3" fontId="8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5" fontId="8" fillId="3" borderId="11" xfId="2" applyNumberFormat="1" applyFont="1" applyFill="1" applyBorder="1" applyAlignment="1">
      <alignment horizontal="center" vertical="center" wrapText="1"/>
    </xf>
    <xf numFmtId="165" fontId="8" fillId="3" borderId="1" xfId="2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 wrapText="1"/>
    </xf>
    <xf numFmtId="165" fontId="8" fillId="3" borderId="0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165" fontId="0" fillId="0" borderId="0" xfId="2" applyNumberFormat="1" applyFont="1" applyBorder="1"/>
    <xf numFmtId="165" fontId="8" fillId="0" borderId="1" xfId="2" applyNumberFormat="1" applyFont="1" applyBorder="1" applyAlignment="1">
      <alignment horizontal="center" vertical="center"/>
    </xf>
    <xf numFmtId="165" fontId="1" fillId="0" borderId="1" xfId="2" applyNumberFormat="1" applyFont="1" applyBorder="1"/>
    <xf numFmtId="9" fontId="8" fillId="3" borderId="11" xfId="3" applyFont="1" applyFill="1" applyBorder="1" applyAlignment="1">
      <alignment horizontal="center" vertical="center" wrapText="1"/>
    </xf>
    <xf numFmtId="165" fontId="8" fillId="0" borderId="11" xfId="2" applyNumberFormat="1" applyFont="1" applyFill="1" applyBorder="1" applyAlignment="1">
      <alignment horizontal="center" vertical="center" wrapText="1"/>
    </xf>
    <xf numFmtId="165" fontId="0" fillId="0" borderId="11" xfId="2" applyNumberFormat="1" applyFont="1" applyFill="1" applyBorder="1"/>
    <xf numFmtId="165" fontId="0" fillId="0" borderId="1" xfId="2" applyNumberFormat="1" applyFont="1" applyFill="1" applyBorder="1"/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center" vertical="center"/>
    </xf>
    <xf numFmtId="165" fontId="0" fillId="0" borderId="11" xfId="2" applyNumberFormat="1" applyFont="1" applyFill="1" applyBorder="1" applyAlignment="1">
      <alignment horizontal="center" vertical="center"/>
    </xf>
    <xf numFmtId="165" fontId="0" fillId="0" borderId="1" xfId="2" applyNumberFormat="1" applyFont="1" applyFill="1" applyBorder="1" applyAlignment="1">
      <alignment horizontal="center" vertical="center"/>
    </xf>
    <xf numFmtId="165" fontId="0" fillId="0" borderId="0" xfId="2" applyNumberFormat="1" applyFont="1" applyFill="1" applyBorder="1"/>
    <xf numFmtId="165" fontId="0" fillId="0" borderId="0" xfId="0" applyNumberFormat="1"/>
    <xf numFmtId="3" fontId="10" fillId="0" borderId="0" xfId="0" applyNumberFormat="1" applyFont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view="pageBreakPreview" topLeftCell="A9" zoomScaleNormal="100" zoomScaleSheetLayoutView="100" workbookViewId="0">
      <selection activeCell="A15" sqref="A15:B27"/>
    </sheetView>
  </sheetViews>
  <sheetFormatPr baseColWidth="10" defaultRowHeight="15" x14ac:dyDescent="0.25"/>
  <cols>
    <col min="1" max="1" width="48.5703125" customWidth="1"/>
    <col min="2" max="2" width="17.5703125" customWidth="1"/>
    <col min="5" max="5" width="16.28515625" customWidth="1"/>
  </cols>
  <sheetData>
    <row r="1" spans="1:5" x14ac:dyDescent="0.25">
      <c r="A1" s="70" t="s">
        <v>0</v>
      </c>
      <c r="B1" s="71"/>
      <c r="C1" s="71"/>
      <c r="D1" s="71"/>
      <c r="E1" s="71"/>
    </row>
    <row r="2" spans="1:5" x14ac:dyDescent="0.25">
      <c r="A2" s="70" t="s">
        <v>1</v>
      </c>
      <c r="B2" s="71"/>
      <c r="C2" s="71"/>
      <c r="D2" s="71"/>
      <c r="E2" s="71"/>
    </row>
    <row r="3" spans="1:5" x14ac:dyDescent="0.25">
      <c r="A3" s="68" t="s">
        <v>15</v>
      </c>
      <c r="B3" s="69"/>
      <c r="C3" s="69"/>
      <c r="D3" s="69"/>
      <c r="E3" s="69"/>
    </row>
    <row r="4" spans="1:5" ht="57" customHeight="1" x14ac:dyDescent="0.25">
      <c r="A4" s="1" t="s">
        <v>2</v>
      </c>
      <c r="B4" s="4" t="s">
        <v>16</v>
      </c>
      <c r="C4" s="4" t="s">
        <v>17</v>
      </c>
      <c r="D4" s="4" t="s">
        <v>14</v>
      </c>
      <c r="E4" s="4" t="s">
        <v>18</v>
      </c>
    </row>
    <row r="5" spans="1:5" ht="24.75" customHeight="1" x14ac:dyDescent="0.25">
      <c r="A5" s="1"/>
      <c r="B5" s="4"/>
      <c r="C5" s="4"/>
      <c r="D5" s="4"/>
      <c r="E5" s="4"/>
    </row>
    <row r="6" spans="1:5" ht="24.75" customHeight="1" x14ac:dyDescent="0.25">
      <c r="A6" s="1"/>
      <c r="B6" s="4"/>
      <c r="C6" s="4"/>
      <c r="D6" s="4"/>
      <c r="E6" s="4"/>
    </row>
    <row r="7" spans="1:5" ht="24.75" customHeight="1" x14ac:dyDescent="0.25">
      <c r="A7" s="1"/>
      <c r="B7" s="4"/>
      <c r="C7" s="4"/>
      <c r="D7" s="4"/>
      <c r="E7" s="4"/>
    </row>
    <row r="8" spans="1:5" ht="24.75" customHeight="1" x14ac:dyDescent="0.25">
      <c r="A8" s="1"/>
      <c r="B8" s="4"/>
      <c r="C8" s="4"/>
      <c r="D8" s="4"/>
      <c r="E8" s="4"/>
    </row>
    <row r="9" spans="1:5" ht="24.75" customHeight="1" x14ac:dyDescent="0.25">
      <c r="A9" s="1"/>
      <c r="B9" s="4"/>
      <c r="C9" s="4"/>
      <c r="D9" s="4"/>
      <c r="E9" s="4"/>
    </row>
    <row r="10" spans="1:5" ht="24.75" customHeight="1" x14ac:dyDescent="0.25">
      <c r="A10" s="1"/>
      <c r="B10" s="4"/>
      <c r="C10" s="4"/>
      <c r="D10" s="4"/>
      <c r="E10" s="4"/>
    </row>
    <row r="11" spans="1:5" ht="24.75" customHeight="1" x14ac:dyDescent="0.25">
      <c r="A11" s="2"/>
      <c r="B11" s="5"/>
      <c r="C11" s="6"/>
      <c r="D11" s="5"/>
      <c r="E11" s="5"/>
    </row>
    <row r="12" spans="1:5" ht="19.5" customHeight="1" x14ac:dyDescent="0.25">
      <c r="A12" s="7" t="s">
        <v>19</v>
      </c>
      <c r="B12" s="8"/>
      <c r="C12" s="8"/>
      <c r="D12" s="8"/>
      <c r="E12" s="9">
        <f>SUM(E11:E11)</f>
        <v>0</v>
      </c>
    </row>
    <row r="13" spans="1:5" ht="31.5" customHeight="1" x14ac:dyDescent="0.25">
      <c r="A13" s="3"/>
    </row>
    <row r="14" spans="1:5" x14ac:dyDescent="0.25">
      <c r="A14" s="3"/>
    </row>
    <row r="15" spans="1:5" x14ac:dyDescent="0.25">
      <c r="A15" t="s">
        <v>3</v>
      </c>
    </row>
    <row r="18" spans="1:1" x14ac:dyDescent="0.25">
      <c r="A18" t="s">
        <v>4</v>
      </c>
    </row>
    <row r="19" spans="1:1" x14ac:dyDescent="0.25">
      <c r="A19" t="s">
        <v>5</v>
      </c>
    </row>
    <row r="20" spans="1:1" x14ac:dyDescent="0.25">
      <c r="A20" t="s">
        <v>6</v>
      </c>
    </row>
    <row r="21" spans="1:1" x14ac:dyDescent="0.25">
      <c r="A21" t="s">
        <v>7</v>
      </c>
    </row>
    <row r="22" spans="1:1" x14ac:dyDescent="0.25">
      <c r="A22" t="s">
        <v>8</v>
      </c>
    </row>
    <row r="23" spans="1:1" x14ac:dyDescent="0.25">
      <c r="A23" t="s">
        <v>9</v>
      </c>
    </row>
    <row r="24" spans="1:1" x14ac:dyDescent="0.25">
      <c r="A24" t="s">
        <v>10</v>
      </c>
    </row>
    <row r="25" spans="1:1" x14ac:dyDescent="0.25">
      <c r="A25" t="s">
        <v>11</v>
      </c>
    </row>
    <row r="26" spans="1:1" x14ac:dyDescent="0.25">
      <c r="A26" t="s">
        <v>12</v>
      </c>
    </row>
    <row r="27" spans="1:1" x14ac:dyDescent="0.25">
      <c r="A27" t="s">
        <v>13</v>
      </c>
    </row>
  </sheetData>
  <mergeCells count="3">
    <mergeCell ref="A3:E3"/>
    <mergeCell ref="A2:E2"/>
    <mergeCell ref="A1:E1"/>
  </mergeCells>
  <pageMargins left="0.7" right="0.7" top="0.75" bottom="0.75" header="0.3" footer="0.3"/>
  <pageSetup scale="85" orientation="portrait" r:id="rId1"/>
  <colBreaks count="1" manualBreakCount="1">
    <brk id="5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"/>
  <sheetViews>
    <sheetView tabSelected="1" view="pageBreakPreview" zoomScaleNormal="100" zoomScaleSheetLayoutView="100" workbookViewId="0">
      <selection activeCell="C87" sqref="C87"/>
    </sheetView>
  </sheetViews>
  <sheetFormatPr baseColWidth="10" defaultRowHeight="15" x14ac:dyDescent="0.25"/>
  <cols>
    <col min="1" max="1" width="14.7109375" customWidth="1"/>
    <col min="2" max="2" width="33.5703125" customWidth="1"/>
    <col min="3" max="3" width="14.140625" customWidth="1"/>
    <col min="4" max="4" width="15.140625" customWidth="1"/>
    <col min="5" max="6" width="12" customWidth="1"/>
    <col min="7" max="7" width="13.140625" customWidth="1"/>
    <col min="8" max="8" width="11.85546875" customWidth="1"/>
    <col min="9" max="9" width="18.42578125" customWidth="1"/>
    <col min="10" max="10" width="15.85546875" customWidth="1"/>
  </cols>
  <sheetData>
    <row r="1" spans="1:10" ht="19.5" customHeight="1" x14ac:dyDescent="0.25">
      <c r="A1" s="80" t="s">
        <v>24</v>
      </c>
      <c r="B1" s="80"/>
      <c r="C1" s="80"/>
      <c r="D1" s="80"/>
      <c r="E1" s="80"/>
      <c r="F1" s="80"/>
      <c r="G1" s="80"/>
      <c r="H1" s="80"/>
      <c r="I1" s="81"/>
      <c r="J1" s="17"/>
    </row>
    <row r="2" spans="1:10" ht="33" customHeight="1" x14ac:dyDescent="0.25">
      <c r="A2" s="82" t="s">
        <v>98</v>
      </c>
      <c r="B2" s="82"/>
      <c r="C2" s="82"/>
      <c r="D2" s="82"/>
      <c r="E2" s="82"/>
      <c r="F2" s="82"/>
      <c r="G2" s="82"/>
      <c r="H2" s="82"/>
      <c r="I2" s="83"/>
      <c r="J2" s="16"/>
    </row>
    <row r="3" spans="1:10" ht="16.5" customHeight="1" x14ac:dyDescent="0.25">
      <c r="A3" s="19"/>
      <c r="B3" s="19"/>
      <c r="C3" s="19"/>
      <c r="D3" s="19"/>
      <c r="E3" s="19"/>
      <c r="F3" s="19"/>
      <c r="G3" s="19"/>
      <c r="H3" s="19"/>
      <c r="I3" s="20"/>
      <c r="J3" s="16"/>
    </row>
    <row r="4" spans="1:10" ht="21" customHeight="1" x14ac:dyDescent="0.25">
      <c r="A4" s="4" t="s">
        <v>44</v>
      </c>
      <c r="B4" s="4" t="s">
        <v>46</v>
      </c>
      <c r="C4" s="61">
        <v>27500</v>
      </c>
      <c r="D4" s="76"/>
      <c r="E4" s="77"/>
      <c r="F4" s="77"/>
      <c r="G4" s="77"/>
      <c r="H4" s="77"/>
      <c r="I4" s="78"/>
      <c r="J4" s="16"/>
    </row>
    <row r="5" spans="1:10" ht="21" customHeight="1" x14ac:dyDescent="0.25">
      <c r="A5" s="85" t="s">
        <v>93</v>
      </c>
      <c r="B5" s="85"/>
      <c r="C5" s="85"/>
      <c r="D5" s="85"/>
      <c r="E5" s="85"/>
      <c r="F5" s="85"/>
      <c r="G5" s="85"/>
      <c r="H5" s="85"/>
      <c r="I5" s="85"/>
      <c r="J5" s="16"/>
    </row>
    <row r="6" spans="1:10" ht="10.5" customHeight="1" x14ac:dyDescent="0.25">
      <c r="A6" s="84"/>
      <c r="B6" s="84"/>
      <c r="C6" s="84"/>
      <c r="D6" s="84"/>
      <c r="E6" s="84"/>
      <c r="F6" s="84"/>
      <c r="G6" s="84"/>
      <c r="H6" s="84"/>
      <c r="I6" s="84"/>
      <c r="J6" s="15"/>
    </row>
    <row r="7" spans="1:10" ht="59.25" customHeight="1" x14ac:dyDescent="0.25">
      <c r="A7" s="14" t="s">
        <v>22</v>
      </c>
      <c r="B7" s="14" t="s">
        <v>23</v>
      </c>
      <c r="C7" s="14" t="s">
        <v>49</v>
      </c>
      <c r="D7" s="14" t="s">
        <v>53</v>
      </c>
      <c r="E7" s="14" t="s">
        <v>20</v>
      </c>
      <c r="F7" s="14" t="s">
        <v>60</v>
      </c>
      <c r="G7" s="14" t="s">
        <v>21</v>
      </c>
      <c r="H7" s="14" t="s">
        <v>57</v>
      </c>
      <c r="I7" s="14" t="s">
        <v>19</v>
      </c>
    </row>
    <row r="8" spans="1:10" ht="21.75" customHeight="1" x14ac:dyDescent="0.25">
      <c r="A8" s="10"/>
      <c r="B8" s="22" t="s">
        <v>85</v>
      </c>
      <c r="C8" s="24">
        <v>500</v>
      </c>
      <c r="D8" s="27" t="s">
        <v>37</v>
      </c>
      <c r="E8" s="30">
        <f>3*C4</f>
        <v>82500</v>
      </c>
      <c r="F8" s="49"/>
      <c r="G8" s="25"/>
      <c r="H8" s="25"/>
      <c r="I8" s="13"/>
    </row>
    <row r="9" spans="1:10" ht="21.75" customHeight="1" x14ac:dyDescent="0.25">
      <c r="A9" s="10"/>
      <c r="B9" s="22" t="s">
        <v>86</v>
      </c>
      <c r="C9" s="24">
        <v>500</v>
      </c>
      <c r="D9" s="27" t="s">
        <v>37</v>
      </c>
      <c r="E9" s="30">
        <f>2*C4</f>
        <v>55000</v>
      </c>
      <c r="F9" s="49"/>
      <c r="G9" s="25"/>
      <c r="H9" s="25"/>
      <c r="I9" s="13"/>
    </row>
    <row r="10" spans="1:10" ht="21.75" customHeight="1" x14ac:dyDescent="0.25">
      <c r="A10" s="10"/>
      <c r="B10" s="22" t="s">
        <v>26</v>
      </c>
      <c r="C10" s="24">
        <v>500</v>
      </c>
      <c r="D10" s="27" t="s">
        <v>37</v>
      </c>
      <c r="E10" s="30">
        <f>3*C4</f>
        <v>82500</v>
      </c>
      <c r="F10" s="49"/>
      <c r="G10" s="25"/>
      <c r="H10" s="25"/>
      <c r="I10" s="13"/>
    </row>
    <row r="11" spans="1:10" ht="21.75" customHeight="1" x14ac:dyDescent="0.25">
      <c r="A11" s="10"/>
      <c r="B11" s="22" t="s">
        <v>27</v>
      </c>
      <c r="C11" s="24">
        <v>170</v>
      </c>
      <c r="D11" s="27" t="s">
        <v>64</v>
      </c>
      <c r="E11" s="30">
        <f>2*C4</f>
        <v>55000</v>
      </c>
      <c r="F11" s="49"/>
      <c r="G11" s="25"/>
      <c r="H11" s="25"/>
      <c r="I11" s="13"/>
    </row>
    <row r="12" spans="1:10" ht="21.75" customHeight="1" x14ac:dyDescent="0.25">
      <c r="A12" s="10"/>
      <c r="B12" s="22" t="s">
        <v>87</v>
      </c>
      <c r="C12" s="64" t="s">
        <v>102</v>
      </c>
      <c r="D12" s="27" t="s">
        <v>38</v>
      </c>
      <c r="E12" s="30">
        <f>60*C4</f>
        <v>1650000</v>
      </c>
      <c r="F12" s="49"/>
      <c r="G12" s="25"/>
      <c r="H12" s="25"/>
      <c r="I12" s="13"/>
    </row>
    <row r="13" spans="1:10" ht="21.75" customHeight="1" x14ac:dyDescent="0.25">
      <c r="A13" s="10"/>
      <c r="B13" s="22" t="s">
        <v>28</v>
      </c>
      <c r="C13" s="24">
        <v>500</v>
      </c>
      <c r="D13" s="27" t="s">
        <v>37</v>
      </c>
      <c r="E13" s="30">
        <f>2*C4</f>
        <v>55000</v>
      </c>
      <c r="F13" s="49"/>
      <c r="G13" s="25"/>
      <c r="H13" s="25"/>
      <c r="I13" s="13"/>
    </row>
    <row r="14" spans="1:10" ht="21.75" customHeight="1" x14ac:dyDescent="0.25">
      <c r="A14" s="10"/>
      <c r="B14" s="22" t="s">
        <v>29</v>
      </c>
      <c r="C14" s="24">
        <v>500</v>
      </c>
      <c r="D14" s="27" t="s">
        <v>37</v>
      </c>
      <c r="E14" s="30">
        <f>2*C4</f>
        <v>55000</v>
      </c>
      <c r="F14" s="49"/>
      <c r="G14" s="25"/>
      <c r="H14" s="25"/>
      <c r="I14" s="13"/>
    </row>
    <row r="15" spans="1:10" ht="21.75" customHeight="1" x14ac:dyDescent="0.25">
      <c r="A15" s="10"/>
      <c r="B15" s="22" t="s">
        <v>30</v>
      </c>
      <c r="C15" s="24">
        <v>250</v>
      </c>
      <c r="D15" s="27" t="s">
        <v>39</v>
      </c>
      <c r="E15" s="30">
        <f>4*C4</f>
        <v>110000</v>
      </c>
      <c r="F15" s="49"/>
      <c r="G15" s="25"/>
      <c r="H15" s="25"/>
      <c r="I15" s="13"/>
    </row>
    <row r="16" spans="1:10" ht="21.75" customHeight="1" x14ac:dyDescent="0.25">
      <c r="A16" s="10"/>
      <c r="B16" s="22" t="s">
        <v>31</v>
      </c>
      <c r="C16" s="24">
        <v>500</v>
      </c>
      <c r="D16" s="27" t="s">
        <v>40</v>
      </c>
      <c r="E16" s="30">
        <f>2*C4</f>
        <v>55000</v>
      </c>
      <c r="F16" s="49"/>
      <c r="G16" s="25"/>
      <c r="H16" s="25"/>
      <c r="I16" s="13"/>
    </row>
    <row r="17" spans="1:9" ht="21.75" customHeight="1" x14ac:dyDescent="0.25">
      <c r="A17" s="10"/>
      <c r="B17" s="22" t="s">
        <v>32</v>
      </c>
      <c r="C17" s="24">
        <v>380</v>
      </c>
      <c r="D17" s="27" t="s">
        <v>41</v>
      </c>
      <c r="E17" s="30">
        <f>2*C4</f>
        <v>55000</v>
      </c>
      <c r="F17" s="49"/>
      <c r="G17" s="25"/>
      <c r="H17" s="25"/>
      <c r="I17" s="13"/>
    </row>
    <row r="18" spans="1:9" ht="21.75" customHeight="1" x14ac:dyDescent="0.25">
      <c r="A18" s="10"/>
      <c r="B18" s="22" t="s">
        <v>33</v>
      </c>
      <c r="C18" s="36">
        <v>1000</v>
      </c>
      <c r="D18" s="27" t="s">
        <v>61</v>
      </c>
      <c r="E18" s="30">
        <f>2*C4</f>
        <v>55000</v>
      </c>
      <c r="F18" s="49"/>
      <c r="G18" s="25"/>
      <c r="H18" s="25"/>
      <c r="I18" s="13"/>
    </row>
    <row r="19" spans="1:9" ht="21.75" customHeight="1" x14ac:dyDescent="0.25">
      <c r="A19" s="10"/>
      <c r="B19" s="22" t="s">
        <v>34</v>
      </c>
      <c r="C19" s="24">
        <v>900</v>
      </c>
      <c r="D19" s="27" t="s">
        <v>42</v>
      </c>
      <c r="E19" s="30">
        <f>1*C4</f>
        <v>27500</v>
      </c>
      <c r="F19" s="49"/>
      <c r="G19" s="25"/>
      <c r="H19" s="25"/>
      <c r="I19" s="13"/>
    </row>
    <row r="20" spans="1:9" ht="21.75" customHeight="1" x14ac:dyDescent="0.25">
      <c r="A20" s="10"/>
      <c r="B20" s="22" t="s">
        <v>35</v>
      </c>
      <c r="C20" s="24">
        <v>230</v>
      </c>
      <c r="D20" s="27" t="s">
        <v>43</v>
      </c>
      <c r="E20" s="30">
        <f>1*C4</f>
        <v>27500</v>
      </c>
      <c r="F20" s="49"/>
      <c r="G20" s="25"/>
      <c r="H20" s="25"/>
      <c r="I20" s="13"/>
    </row>
    <row r="21" spans="1:9" ht="21.75" customHeight="1" x14ac:dyDescent="0.25">
      <c r="A21" s="10"/>
      <c r="B21" s="22" t="s">
        <v>36</v>
      </c>
      <c r="C21" s="24">
        <v>500</v>
      </c>
      <c r="D21" s="27" t="s">
        <v>37</v>
      </c>
      <c r="E21" s="30">
        <f>3*C4</f>
        <v>82500</v>
      </c>
      <c r="F21" s="49"/>
      <c r="G21" s="25"/>
      <c r="H21" s="25"/>
      <c r="I21" s="13"/>
    </row>
    <row r="22" spans="1:9" ht="21.75" customHeight="1" x14ac:dyDescent="0.25">
      <c r="A22" s="10"/>
      <c r="B22" s="22" t="s">
        <v>81</v>
      </c>
      <c r="C22" s="24">
        <v>500</v>
      </c>
      <c r="D22" s="27" t="s">
        <v>40</v>
      </c>
      <c r="E22" s="30">
        <f>2*C4</f>
        <v>55000</v>
      </c>
      <c r="F22" s="49"/>
      <c r="G22" s="25"/>
      <c r="H22" s="25"/>
      <c r="I22" s="13"/>
    </row>
    <row r="23" spans="1:9" ht="21.75" customHeight="1" x14ac:dyDescent="0.25">
      <c r="A23" s="10"/>
      <c r="B23" s="22" t="s">
        <v>82</v>
      </c>
      <c r="C23" s="24">
        <v>500</v>
      </c>
      <c r="D23" s="27" t="s">
        <v>40</v>
      </c>
      <c r="E23" s="30">
        <f>2*C4</f>
        <v>55000</v>
      </c>
      <c r="F23" s="49"/>
      <c r="G23" s="25"/>
      <c r="H23" s="25"/>
      <c r="I23" s="13"/>
    </row>
    <row r="24" spans="1:9" ht="41.25" customHeight="1" x14ac:dyDescent="0.25">
      <c r="A24" s="10"/>
      <c r="B24" s="22" t="s">
        <v>83</v>
      </c>
      <c r="C24" s="28">
        <v>500</v>
      </c>
      <c r="D24" s="27" t="s">
        <v>37</v>
      </c>
      <c r="E24" s="30">
        <f>4*C4</f>
        <v>110000</v>
      </c>
      <c r="F24" s="49"/>
      <c r="G24" s="25"/>
      <c r="H24" s="25"/>
      <c r="I24" s="13"/>
    </row>
    <row r="25" spans="1:9" ht="24.75" customHeight="1" x14ac:dyDescent="0.25">
      <c r="A25" s="18"/>
      <c r="B25" s="18" t="s">
        <v>97</v>
      </c>
      <c r="C25" s="18"/>
      <c r="D25" s="18"/>
      <c r="E25" s="18"/>
      <c r="F25" s="18"/>
      <c r="G25" s="11"/>
      <c r="H25" s="32"/>
      <c r="I25" s="12"/>
    </row>
    <row r="26" spans="1:9" ht="24.75" customHeight="1" x14ac:dyDescent="0.25">
      <c r="A26" s="34"/>
      <c r="B26" s="34"/>
      <c r="C26" s="34"/>
      <c r="D26" s="34"/>
      <c r="E26" s="34"/>
      <c r="F26" s="34"/>
      <c r="G26" s="34"/>
      <c r="H26" s="35"/>
      <c r="I26" s="26"/>
    </row>
    <row r="27" spans="1:9" ht="24.75" customHeight="1" x14ac:dyDescent="0.25">
      <c r="A27" s="1" t="s">
        <v>45</v>
      </c>
      <c r="B27" s="11"/>
      <c r="C27" s="61">
        <v>13746</v>
      </c>
      <c r="D27" s="86"/>
      <c r="E27" s="87"/>
      <c r="F27" s="87"/>
      <c r="G27" s="87"/>
      <c r="H27" s="87"/>
      <c r="I27" s="87"/>
    </row>
    <row r="28" spans="1:9" ht="24.75" customHeight="1" x14ac:dyDescent="0.25">
      <c r="A28" s="85" t="s">
        <v>66</v>
      </c>
      <c r="B28" s="85"/>
      <c r="C28" s="85"/>
      <c r="D28" s="85"/>
      <c r="E28" s="85"/>
      <c r="F28" s="85"/>
      <c r="G28" s="85"/>
      <c r="H28" s="85"/>
      <c r="I28" s="85"/>
    </row>
    <row r="29" spans="1:9" ht="42" customHeight="1" x14ac:dyDescent="0.25">
      <c r="A29" s="14" t="s">
        <v>22</v>
      </c>
      <c r="B29" s="37" t="s">
        <v>23</v>
      </c>
      <c r="C29" s="37" t="s">
        <v>49</v>
      </c>
      <c r="D29" s="37" t="s">
        <v>53</v>
      </c>
      <c r="E29" s="37" t="s">
        <v>20</v>
      </c>
      <c r="F29" s="14" t="s">
        <v>60</v>
      </c>
      <c r="G29" s="14" t="s">
        <v>21</v>
      </c>
      <c r="H29" s="14" t="s">
        <v>57</v>
      </c>
      <c r="I29" s="14" t="s">
        <v>19</v>
      </c>
    </row>
    <row r="30" spans="1:9" ht="24.75" customHeight="1" x14ac:dyDescent="0.25">
      <c r="A30" s="21"/>
      <c r="B30" s="40" t="s">
        <v>67</v>
      </c>
      <c r="C30" s="24">
        <v>380</v>
      </c>
      <c r="D30" s="43" t="s">
        <v>71</v>
      </c>
      <c r="E30" s="31">
        <f>C$27*2</f>
        <v>27492</v>
      </c>
      <c r="F30" s="50"/>
      <c r="G30" s="51"/>
      <c r="H30" s="51"/>
      <c r="I30" s="52"/>
    </row>
    <row r="31" spans="1:9" ht="24.75" customHeight="1" x14ac:dyDescent="0.25">
      <c r="A31" s="21"/>
      <c r="B31" s="40" t="s">
        <v>68</v>
      </c>
      <c r="C31" s="24">
        <v>200</v>
      </c>
      <c r="D31" s="43" t="s">
        <v>72</v>
      </c>
      <c r="E31" s="31">
        <f>C27*3</f>
        <v>41238</v>
      </c>
      <c r="F31" s="50"/>
      <c r="G31" s="51"/>
      <c r="H31" s="51"/>
      <c r="I31" s="52"/>
    </row>
    <row r="32" spans="1:9" ht="24.75" customHeight="1" x14ac:dyDescent="0.25">
      <c r="A32" s="21"/>
      <c r="B32" s="40" t="s">
        <v>69</v>
      </c>
      <c r="C32" s="24">
        <v>500</v>
      </c>
      <c r="D32" s="43" t="s">
        <v>37</v>
      </c>
      <c r="E32" s="31">
        <f>C27*2</f>
        <v>27492</v>
      </c>
      <c r="F32" s="50"/>
      <c r="G32" s="51"/>
      <c r="H32" s="51"/>
      <c r="I32" s="52"/>
    </row>
    <row r="33" spans="1:10" ht="38.25" customHeight="1" x14ac:dyDescent="0.25">
      <c r="A33" s="21"/>
      <c r="B33" s="40" t="s">
        <v>84</v>
      </c>
      <c r="C33" s="24">
        <v>500</v>
      </c>
      <c r="D33" s="43" t="s">
        <v>37</v>
      </c>
      <c r="E33" s="31">
        <f>C27*4</f>
        <v>54984</v>
      </c>
      <c r="F33" s="50"/>
      <c r="G33" s="51"/>
      <c r="H33" s="51"/>
      <c r="I33" s="52"/>
    </row>
    <row r="34" spans="1:10" ht="24.75" customHeight="1" x14ac:dyDescent="0.25">
      <c r="A34" s="18"/>
      <c r="B34" s="18" t="s">
        <v>97</v>
      </c>
      <c r="C34" s="18"/>
      <c r="D34" s="18"/>
      <c r="E34" s="18"/>
      <c r="F34" s="53"/>
      <c r="G34" s="54"/>
      <c r="H34" s="55"/>
      <c r="I34" s="56"/>
    </row>
    <row r="35" spans="1:10" ht="25.5" customHeight="1" x14ac:dyDescent="0.25"/>
    <row r="36" spans="1:10" ht="25.5" customHeight="1" x14ac:dyDescent="0.25">
      <c r="A36" s="4" t="s">
        <v>56</v>
      </c>
      <c r="B36" s="4" t="s">
        <v>46</v>
      </c>
      <c r="C36" s="61">
        <v>31500</v>
      </c>
      <c r="D36" s="73"/>
      <c r="E36" s="74"/>
      <c r="F36" s="74"/>
      <c r="G36" s="74"/>
      <c r="H36" s="74"/>
      <c r="I36" s="75"/>
    </row>
    <row r="37" spans="1:10" ht="29.25" customHeight="1" x14ac:dyDescent="0.25">
      <c r="A37" s="85" t="s">
        <v>94</v>
      </c>
      <c r="B37" s="85"/>
      <c r="C37" s="85"/>
      <c r="D37" s="85"/>
      <c r="E37" s="85"/>
      <c r="F37" s="85"/>
      <c r="G37" s="85"/>
      <c r="H37" s="85"/>
      <c r="I37" s="85"/>
    </row>
    <row r="38" spans="1:10" ht="14.25" customHeight="1" x14ac:dyDescent="0.25">
      <c r="A38" s="29"/>
      <c r="B38" s="29"/>
      <c r="C38" s="29"/>
      <c r="D38" s="29"/>
      <c r="E38" s="29"/>
      <c r="F38" s="29"/>
      <c r="G38" s="29"/>
      <c r="H38" s="29"/>
      <c r="I38" s="29"/>
    </row>
    <row r="39" spans="1:10" ht="60" x14ac:dyDescent="0.25">
      <c r="A39" s="14" t="s">
        <v>22</v>
      </c>
      <c r="B39" s="14" t="s">
        <v>23</v>
      </c>
      <c r="C39" s="14" t="s">
        <v>49</v>
      </c>
      <c r="D39" s="14" t="s">
        <v>53</v>
      </c>
      <c r="E39" s="14" t="s">
        <v>48</v>
      </c>
      <c r="F39" s="14" t="s">
        <v>59</v>
      </c>
      <c r="G39" s="14" t="s">
        <v>21</v>
      </c>
      <c r="H39" s="14" t="s">
        <v>57</v>
      </c>
      <c r="I39" s="14" t="s">
        <v>19</v>
      </c>
    </row>
    <row r="40" spans="1:10" ht="18" customHeight="1" x14ac:dyDescent="0.25">
      <c r="A40" s="21"/>
      <c r="B40" s="22" t="s">
        <v>85</v>
      </c>
      <c r="C40" s="24">
        <v>500</v>
      </c>
      <c r="D40" s="24" t="s">
        <v>40</v>
      </c>
      <c r="E40" s="31">
        <f>2*C36</f>
        <v>63000</v>
      </c>
      <c r="F40" s="50"/>
      <c r="G40" s="57"/>
      <c r="H40" s="51"/>
      <c r="I40" s="58"/>
    </row>
    <row r="41" spans="1:10" ht="18" customHeight="1" x14ac:dyDescent="0.25">
      <c r="A41" s="21"/>
      <c r="B41" s="22" t="s">
        <v>89</v>
      </c>
      <c r="C41" s="24">
        <v>500</v>
      </c>
      <c r="D41" s="24" t="s">
        <v>40</v>
      </c>
      <c r="E41" s="31">
        <f>2*C36</f>
        <v>63000</v>
      </c>
      <c r="F41" s="50"/>
      <c r="G41" s="57"/>
      <c r="H41" s="51"/>
      <c r="I41" s="58"/>
    </row>
    <row r="42" spans="1:10" ht="18" customHeight="1" x14ac:dyDescent="0.25">
      <c r="A42" s="21"/>
      <c r="B42" s="22" t="s">
        <v>27</v>
      </c>
      <c r="C42" s="24">
        <v>170</v>
      </c>
      <c r="D42" s="24" t="s">
        <v>62</v>
      </c>
      <c r="E42" s="31">
        <f>3*C36</f>
        <v>94500</v>
      </c>
      <c r="F42" s="50"/>
      <c r="G42" s="57"/>
      <c r="H42" s="51"/>
      <c r="I42" s="58"/>
    </row>
    <row r="43" spans="1:10" ht="18" customHeight="1" x14ac:dyDescent="0.25">
      <c r="A43" s="21"/>
      <c r="B43" s="22" t="s">
        <v>73</v>
      </c>
      <c r="C43" s="65" t="s">
        <v>102</v>
      </c>
      <c r="D43" s="24" t="s">
        <v>50</v>
      </c>
      <c r="E43" s="31">
        <f>30*C36</f>
        <v>945000</v>
      </c>
      <c r="F43" s="50"/>
      <c r="G43" s="57"/>
      <c r="H43" s="51"/>
      <c r="I43" s="58"/>
      <c r="J43" t="s">
        <v>63</v>
      </c>
    </row>
    <row r="44" spans="1:10" ht="18" customHeight="1" x14ac:dyDescent="0.25">
      <c r="A44" s="21"/>
      <c r="B44" s="22" t="s">
        <v>32</v>
      </c>
      <c r="C44" s="24">
        <v>380</v>
      </c>
      <c r="D44" s="24" t="s">
        <v>51</v>
      </c>
      <c r="E44" s="31">
        <f>1*C36</f>
        <v>31500</v>
      </c>
      <c r="F44" s="50"/>
      <c r="G44" s="57"/>
      <c r="H44" s="51"/>
      <c r="I44" s="58"/>
    </row>
    <row r="45" spans="1:10" ht="18" customHeight="1" x14ac:dyDescent="0.25">
      <c r="A45" s="21"/>
      <c r="B45" s="22" t="s">
        <v>30</v>
      </c>
      <c r="C45" s="24">
        <v>250</v>
      </c>
      <c r="D45" s="24" t="s">
        <v>39</v>
      </c>
      <c r="E45" s="31">
        <f>2*C36</f>
        <v>63000</v>
      </c>
      <c r="F45" s="50"/>
      <c r="G45" s="57"/>
      <c r="H45" s="51"/>
      <c r="I45" s="58"/>
    </row>
    <row r="46" spans="1:10" ht="18" customHeight="1" x14ac:dyDescent="0.25">
      <c r="A46" s="21"/>
      <c r="B46" s="22" t="s">
        <v>31</v>
      </c>
      <c r="C46" s="24">
        <v>500</v>
      </c>
      <c r="D46" s="24" t="s">
        <v>40</v>
      </c>
      <c r="E46" s="31">
        <f>2*C36</f>
        <v>63000</v>
      </c>
      <c r="F46" s="50"/>
      <c r="G46" s="57"/>
      <c r="H46" s="51"/>
      <c r="I46" s="58"/>
    </row>
    <row r="47" spans="1:10" ht="18" customHeight="1" x14ac:dyDescent="0.25">
      <c r="A47" s="21"/>
      <c r="B47" s="22" t="s">
        <v>29</v>
      </c>
      <c r="C47" s="24">
        <v>500</v>
      </c>
      <c r="D47" s="24" t="s">
        <v>37</v>
      </c>
      <c r="E47" s="31">
        <f>1*C36</f>
        <v>31500</v>
      </c>
      <c r="F47" s="50"/>
      <c r="G47" s="57"/>
      <c r="H47" s="51"/>
      <c r="I47" s="58"/>
    </row>
    <row r="48" spans="1:10" ht="18" customHeight="1" x14ac:dyDescent="0.25">
      <c r="A48" s="21"/>
      <c r="B48" s="22" t="s">
        <v>47</v>
      </c>
      <c r="C48" s="24">
        <v>200</v>
      </c>
      <c r="D48" s="24" t="s">
        <v>65</v>
      </c>
      <c r="E48" s="31">
        <f>2*C36</f>
        <v>63000</v>
      </c>
      <c r="F48" s="50"/>
      <c r="G48" s="57"/>
      <c r="H48" s="51"/>
      <c r="I48" s="58"/>
    </row>
    <row r="49" spans="1:9" ht="18" customHeight="1" x14ac:dyDescent="0.25">
      <c r="A49" s="21"/>
      <c r="B49" s="22" t="s">
        <v>90</v>
      </c>
      <c r="C49" s="24">
        <v>300</v>
      </c>
      <c r="D49" s="24" t="s">
        <v>52</v>
      </c>
      <c r="E49" s="31">
        <f>1*C36</f>
        <v>31500</v>
      </c>
      <c r="F49" s="50"/>
      <c r="G49" s="57"/>
      <c r="H49" s="51"/>
      <c r="I49" s="58"/>
    </row>
    <row r="50" spans="1:9" ht="18" customHeight="1" x14ac:dyDescent="0.25">
      <c r="A50" s="21"/>
      <c r="B50" s="22" t="s">
        <v>33</v>
      </c>
      <c r="C50" s="24">
        <v>900</v>
      </c>
      <c r="D50" s="24" t="s">
        <v>61</v>
      </c>
      <c r="E50" s="31">
        <f>1*C36</f>
        <v>31500</v>
      </c>
      <c r="F50" s="50"/>
      <c r="G50" s="57"/>
      <c r="H50" s="51"/>
      <c r="I50" s="58"/>
    </row>
    <row r="51" spans="1:9" ht="18" customHeight="1" x14ac:dyDescent="0.25">
      <c r="A51" s="21"/>
      <c r="B51" s="22" t="s">
        <v>36</v>
      </c>
      <c r="C51" s="24">
        <v>500</v>
      </c>
      <c r="D51" s="24" t="s">
        <v>37</v>
      </c>
      <c r="E51" s="31">
        <f>2*C36</f>
        <v>63000</v>
      </c>
      <c r="F51" s="50"/>
      <c r="G51" s="57"/>
      <c r="H51" s="51"/>
      <c r="I51" s="58"/>
    </row>
    <row r="52" spans="1:9" ht="18" customHeight="1" x14ac:dyDescent="0.25">
      <c r="A52" s="21"/>
      <c r="B52" s="22" t="s">
        <v>81</v>
      </c>
      <c r="C52" s="24">
        <v>500</v>
      </c>
      <c r="D52" s="24" t="s">
        <v>40</v>
      </c>
      <c r="E52" s="31">
        <f>1*C36</f>
        <v>31500</v>
      </c>
      <c r="F52" s="50"/>
      <c r="G52" s="57"/>
      <c r="H52" s="51"/>
      <c r="I52" s="58"/>
    </row>
    <row r="53" spans="1:9" ht="18" customHeight="1" x14ac:dyDescent="0.25">
      <c r="A53" s="21"/>
      <c r="B53" s="22" t="s">
        <v>82</v>
      </c>
      <c r="C53" s="24">
        <v>500</v>
      </c>
      <c r="D53" s="24" t="s">
        <v>40</v>
      </c>
      <c r="E53" s="31">
        <f>1*C36</f>
        <v>31500</v>
      </c>
      <c r="F53" s="50"/>
      <c r="G53" s="57"/>
      <c r="H53" s="51"/>
      <c r="I53" s="58"/>
    </row>
    <row r="54" spans="1:9" ht="39.75" customHeight="1" x14ac:dyDescent="0.25">
      <c r="A54" s="21"/>
      <c r="B54" s="22" t="s">
        <v>91</v>
      </c>
      <c r="C54" s="24">
        <v>500</v>
      </c>
      <c r="D54" s="24" t="s">
        <v>37</v>
      </c>
      <c r="E54" s="31">
        <f>3*C36</f>
        <v>94500</v>
      </c>
      <c r="F54" s="50"/>
      <c r="G54" s="57"/>
      <c r="H54" s="51"/>
      <c r="I54" s="58"/>
    </row>
    <row r="55" spans="1:9" ht="24.75" customHeight="1" x14ac:dyDescent="0.25">
      <c r="A55" s="18"/>
      <c r="B55" s="18" t="s">
        <v>97</v>
      </c>
      <c r="C55" s="18"/>
      <c r="D55" s="18"/>
      <c r="E55" s="18"/>
      <c r="F55" s="53"/>
      <c r="G55" s="54"/>
      <c r="H55" s="55"/>
      <c r="I55" s="56"/>
    </row>
    <row r="57" spans="1:9" ht="15" customHeight="1" x14ac:dyDescent="0.25">
      <c r="A57" s="1" t="s">
        <v>78</v>
      </c>
      <c r="B57" s="11"/>
      <c r="C57" s="61">
        <v>15096</v>
      </c>
      <c r="D57" s="86"/>
      <c r="E57" s="87"/>
      <c r="F57" s="87"/>
      <c r="G57" s="87"/>
      <c r="H57" s="87"/>
      <c r="I57" s="87"/>
    </row>
    <row r="58" spans="1:9" ht="26.25" customHeight="1" x14ac:dyDescent="0.25">
      <c r="A58" s="85" t="s">
        <v>75</v>
      </c>
      <c r="B58" s="85"/>
      <c r="C58" s="85"/>
      <c r="D58" s="85"/>
      <c r="E58" s="85"/>
      <c r="F58" s="85"/>
      <c r="G58" s="85"/>
      <c r="H58" s="85"/>
      <c r="I58" s="85"/>
    </row>
    <row r="59" spans="1:9" ht="42" customHeight="1" x14ac:dyDescent="0.25">
      <c r="A59" s="14" t="s">
        <v>22</v>
      </c>
      <c r="B59" s="37" t="s">
        <v>23</v>
      </c>
      <c r="C59" s="37" t="s">
        <v>49</v>
      </c>
      <c r="D59" s="37" t="s">
        <v>53</v>
      </c>
      <c r="E59" s="37" t="s">
        <v>20</v>
      </c>
      <c r="F59" s="14" t="s">
        <v>60</v>
      </c>
      <c r="G59" s="14" t="s">
        <v>21</v>
      </c>
      <c r="H59" s="14" t="s">
        <v>57</v>
      </c>
      <c r="I59" s="14" t="s">
        <v>19</v>
      </c>
    </row>
    <row r="60" spans="1:9" ht="22.5" customHeight="1" x14ac:dyDescent="0.25">
      <c r="A60" s="21"/>
      <c r="B60" s="39" t="s">
        <v>73</v>
      </c>
      <c r="C60" s="66" t="s">
        <v>102</v>
      </c>
      <c r="D60" s="43" t="s">
        <v>77</v>
      </c>
      <c r="E60" s="47">
        <f>30*C57</f>
        <v>452880</v>
      </c>
      <c r="F60" s="50"/>
      <c r="G60" s="51"/>
      <c r="H60" s="51"/>
      <c r="I60" s="52"/>
    </row>
    <row r="61" spans="1:9" ht="26.25" customHeight="1" x14ac:dyDescent="0.25">
      <c r="A61" s="21"/>
      <c r="B61" s="39" t="s">
        <v>67</v>
      </c>
      <c r="C61" s="43">
        <v>380</v>
      </c>
      <c r="D61" s="43" t="s">
        <v>51</v>
      </c>
      <c r="E61" s="47">
        <f>2*C57</f>
        <v>30192</v>
      </c>
      <c r="F61" s="50"/>
      <c r="G61" s="51"/>
      <c r="H61" s="51"/>
      <c r="I61" s="52"/>
    </row>
    <row r="62" spans="1:9" ht="28.5" customHeight="1" x14ac:dyDescent="0.25">
      <c r="A62" s="21"/>
      <c r="B62" s="39" t="s">
        <v>74</v>
      </c>
      <c r="C62" s="43" t="s">
        <v>99</v>
      </c>
      <c r="D62" s="62" t="s">
        <v>100</v>
      </c>
      <c r="E62" s="47">
        <f>3*C57</f>
        <v>45288</v>
      </c>
      <c r="F62" s="50"/>
      <c r="G62" s="51"/>
      <c r="H62" s="51"/>
      <c r="I62" s="52"/>
    </row>
    <row r="63" spans="1:9" ht="44.25" customHeight="1" x14ac:dyDescent="0.25">
      <c r="A63" s="21"/>
      <c r="B63" s="39" t="s">
        <v>70</v>
      </c>
      <c r="C63" s="43">
        <v>500</v>
      </c>
      <c r="D63" s="43" t="s">
        <v>37</v>
      </c>
      <c r="E63" s="47">
        <f>3*C57</f>
        <v>45288</v>
      </c>
      <c r="F63" s="50"/>
      <c r="G63" s="51"/>
      <c r="H63" s="51"/>
      <c r="I63" s="52"/>
    </row>
    <row r="64" spans="1:9" ht="24.75" customHeight="1" x14ac:dyDescent="0.25">
      <c r="A64" s="18"/>
      <c r="B64" s="18" t="s">
        <v>97</v>
      </c>
      <c r="C64" s="18"/>
      <c r="D64" s="18"/>
      <c r="E64" s="18"/>
      <c r="F64" s="53"/>
      <c r="G64" s="54"/>
      <c r="H64" s="55"/>
      <c r="I64" s="56"/>
    </row>
    <row r="65" spans="1:9" ht="15" customHeight="1" x14ac:dyDescent="0.25"/>
    <row r="67" spans="1:9" ht="21.75" customHeight="1" x14ac:dyDescent="0.25">
      <c r="A67" s="33" t="s">
        <v>79</v>
      </c>
      <c r="B67" s="33" t="s">
        <v>46</v>
      </c>
      <c r="C67" s="61">
        <v>16000</v>
      </c>
      <c r="D67" s="79"/>
      <c r="E67" s="79"/>
      <c r="F67" s="79"/>
      <c r="G67" s="79"/>
      <c r="H67" s="79"/>
      <c r="I67" s="79"/>
    </row>
    <row r="68" spans="1:9" ht="22.5" customHeight="1" x14ac:dyDescent="0.25">
      <c r="A68" s="89" t="s">
        <v>95</v>
      </c>
      <c r="B68" s="90"/>
      <c r="C68" s="90"/>
      <c r="D68" s="90"/>
      <c r="E68" s="90"/>
      <c r="F68" s="90"/>
      <c r="G68" s="90"/>
      <c r="H68" s="90"/>
      <c r="I68" s="91"/>
    </row>
    <row r="69" spans="1:9" x14ac:dyDescent="0.25">
      <c r="A69" s="29"/>
      <c r="B69" s="29"/>
      <c r="C69" s="29"/>
      <c r="D69" s="29"/>
      <c r="E69" s="29"/>
      <c r="F69" s="29"/>
      <c r="G69" s="29"/>
      <c r="H69" s="29"/>
      <c r="I69" s="29"/>
    </row>
    <row r="70" spans="1:9" ht="55.5" customHeight="1" x14ac:dyDescent="0.25">
      <c r="A70" s="14" t="s">
        <v>22</v>
      </c>
      <c r="B70" s="14" t="s">
        <v>23</v>
      </c>
      <c r="C70" s="14" t="s">
        <v>49</v>
      </c>
      <c r="D70" s="14" t="s">
        <v>53</v>
      </c>
      <c r="E70" s="14" t="s">
        <v>48</v>
      </c>
      <c r="F70" s="14" t="s">
        <v>59</v>
      </c>
      <c r="G70" s="14" t="s">
        <v>21</v>
      </c>
      <c r="H70" s="14" t="s">
        <v>57</v>
      </c>
      <c r="I70" s="14" t="s">
        <v>19</v>
      </c>
    </row>
    <row r="71" spans="1:9" ht="22.5" customHeight="1" x14ac:dyDescent="0.25">
      <c r="A71" s="21"/>
      <c r="B71" s="22" t="s">
        <v>25</v>
      </c>
      <c r="C71" s="24">
        <v>500</v>
      </c>
      <c r="D71" s="23" t="s">
        <v>40</v>
      </c>
      <c r="E71" s="31">
        <f>1*C67</f>
        <v>16000</v>
      </c>
      <c r="F71" s="36"/>
      <c r="G71" s="52"/>
      <c r="H71" s="51"/>
      <c r="I71" s="52"/>
    </row>
    <row r="72" spans="1:9" ht="22.5" customHeight="1" x14ac:dyDescent="0.25">
      <c r="A72" s="21"/>
      <c r="B72" s="22" t="s">
        <v>54</v>
      </c>
      <c r="C72" s="24">
        <v>500</v>
      </c>
      <c r="D72" s="23" t="s">
        <v>40</v>
      </c>
      <c r="E72" s="31">
        <f>1*C67</f>
        <v>16000</v>
      </c>
      <c r="F72" s="36"/>
      <c r="G72" s="52"/>
      <c r="H72" s="51"/>
      <c r="I72" s="52"/>
    </row>
    <row r="73" spans="1:9" ht="22.5" customHeight="1" x14ac:dyDescent="0.25">
      <c r="A73" s="21"/>
      <c r="B73" s="22" t="s">
        <v>87</v>
      </c>
      <c r="C73" s="65" t="s">
        <v>102</v>
      </c>
      <c r="D73" s="23" t="s">
        <v>38</v>
      </c>
      <c r="E73" s="31">
        <f>12*C67</f>
        <v>192000</v>
      </c>
      <c r="F73" s="36"/>
      <c r="G73" s="52"/>
      <c r="H73" s="51"/>
      <c r="I73" s="52"/>
    </row>
    <row r="74" spans="1:9" ht="22.5" customHeight="1" x14ac:dyDescent="0.25">
      <c r="A74" s="21"/>
      <c r="B74" s="22" t="s">
        <v>30</v>
      </c>
      <c r="C74" s="24">
        <v>250</v>
      </c>
      <c r="D74" s="23" t="s">
        <v>55</v>
      </c>
      <c r="E74" s="31">
        <f>2*C67</f>
        <v>32000</v>
      </c>
      <c r="F74" s="36"/>
      <c r="G74" s="52"/>
      <c r="H74" s="51"/>
      <c r="I74" s="52"/>
    </row>
    <row r="75" spans="1:9" ht="22.5" customHeight="1" x14ac:dyDescent="0.25">
      <c r="A75" s="21"/>
      <c r="B75" s="22" t="s">
        <v>31</v>
      </c>
      <c r="C75" s="24">
        <v>500</v>
      </c>
      <c r="D75" s="23" t="s">
        <v>40</v>
      </c>
      <c r="E75" s="31">
        <f>2*C67</f>
        <v>32000</v>
      </c>
      <c r="F75" s="36"/>
      <c r="G75" s="52"/>
      <c r="H75" s="51"/>
      <c r="I75" s="52"/>
    </row>
    <row r="76" spans="1:9" ht="22.5" customHeight="1" x14ac:dyDescent="0.25">
      <c r="A76" s="21"/>
      <c r="B76" s="22" t="s">
        <v>29</v>
      </c>
      <c r="C76" s="24">
        <v>500</v>
      </c>
      <c r="D76" s="23" t="s">
        <v>92</v>
      </c>
      <c r="E76" s="31">
        <f>1*C67</f>
        <v>16000</v>
      </c>
      <c r="F76" s="36"/>
      <c r="G76" s="52"/>
      <c r="H76" s="51"/>
      <c r="I76" s="52"/>
    </row>
    <row r="77" spans="1:9" ht="22.5" customHeight="1" x14ac:dyDescent="0.25">
      <c r="A77" s="21"/>
      <c r="B77" s="22" t="s">
        <v>33</v>
      </c>
      <c r="C77" s="24">
        <v>500</v>
      </c>
      <c r="D77" s="23" t="s">
        <v>96</v>
      </c>
      <c r="E77" s="31">
        <f>1*C67</f>
        <v>16000</v>
      </c>
      <c r="F77" s="36"/>
      <c r="G77" s="52"/>
      <c r="H77" s="51"/>
      <c r="I77" s="52"/>
    </row>
    <row r="78" spans="1:9" ht="22.5" customHeight="1" x14ac:dyDescent="0.25">
      <c r="A78" s="21"/>
      <c r="B78" s="22" t="s">
        <v>36</v>
      </c>
      <c r="C78" s="24">
        <v>500</v>
      </c>
      <c r="D78" s="23" t="s">
        <v>92</v>
      </c>
      <c r="E78" s="31">
        <f>2*C67</f>
        <v>32000</v>
      </c>
      <c r="F78" s="36"/>
      <c r="G78" s="52"/>
      <c r="H78" s="51"/>
      <c r="I78" s="52"/>
    </row>
    <row r="79" spans="1:9" ht="22.5" customHeight="1" x14ac:dyDescent="0.25">
      <c r="A79" s="21"/>
      <c r="B79" s="22" t="s">
        <v>81</v>
      </c>
      <c r="C79" s="24">
        <v>500</v>
      </c>
      <c r="D79" s="23" t="s">
        <v>40</v>
      </c>
      <c r="E79" s="31">
        <f>1*C67</f>
        <v>16000</v>
      </c>
      <c r="F79" s="36"/>
      <c r="G79" s="52"/>
      <c r="H79" s="51"/>
      <c r="I79" s="52"/>
    </row>
    <row r="80" spans="1:9" ht="22.5" customHeight="1" x14ac:dyDescent="0.25">
      <c r="A80" s="21"/>
      <c r="B80" s="22" t="s">
        <v>88</v>
      </c>
      <c r="C80" s="24">
        <v>500</v>
      </c>
      <c r="D80" s="23" t="s">
        <v>40</v>
      </c>
      <c r="E80" s="31">
        <f>1*C67</f>
        <v>16000</v>
      </c>
      <c r="F80" s="36"/>
      <c r="G80" s="52"/>
      <c r="H80" s="51"/>
      <c r="I80" s="52"/>
    </row>
    <row r="81" spans="1:9" ht="37.5" customHeight="1" x14ac:dyDescent="0.25">
      <c r="A81" s="21"/>
      <c r="B81" s="22" t="s">
        <v>84</v>
      </c>
      <c r="C81" s="28">
        <v>500</v>
      </c>
      <c r="D81" s="23" t="s">
        <v>92</v>
      </c>
      <c r="E81" s="31">
        <f>4*C67</f>
        <v>64000</v>
      </c>
      <c r="F81" s="36"/>
      <c r="G81" s="52"/>
      <c r="H81" s="51"/>
      <c r="I81" s="52"/>
    </row>
    <row r="82" spans="1:9" ht="24.75" customHeight="1" x14ac:dyDescent="0.25">
      <c r="A82" s="18"/>
      <c r="B82" s="18" t="s">
        <v>97</v>
      </c>
      <c r="C82" s="18"/>
      <c r="D82" s="18"/>
      <c r="E82" s="18"/>
      <c r="F82" s="53"/>
      <c r="G82" s="54"/>
      <c r="H82" s="55"/>
      <c r="I82" s="56"/>
    </row>
    <row r="83" spans="1:9" ht="24.75" customHeight="1" x14ac:dyDescent="0.25">
      <c r="A83" s="34"/>
      <c r="B83" s="34"/>
      <c r="C83" s="34"/>
      <c r="D83" s="34"/>
      <c r="E83" s="34"/>
      <c r="F83" s="34"/>
      <c r="G83" s="34"/>
      <c r="H83" s="35"/>
      <c r="I83" s="26"/>
    </row>
    <row r="84" spans="1:9" ht="24.75" customHeight="1" x14ac:dyDescent="0.25">
      <c r="A84" s="1" t="s">
        <v>80</v>
      </c>
      <c r="B84" s="11"/>
      <c r="C84" s="61">
        <v>14298</v>
      </c>
      <c r="D84" s="72"/>
      <c r="E84" s="72"/>
      <c r="F84" s="72"/>
      <c r="G84" s="72"/>
      <c r="H84" s="72"/>
      <c r="I84" s="72"/>
    </row>
    <row r="85" spans="1:9" ht="24.75" customHeight="1" x14ac:dyDescent="0.25">
      <c r="A85" s="88" t="s">
        <v>76</v>
      </c>
      <c r="B85" s="88"/>
      <c r="C85" s="88"/>
      <c r="D85" s="88"/>
      <c r="E85" s="88"/>
      <c r="F85" s="88"/>
      <c r="G85" s="88"/>
      <c r="H85" s="88"/>
      <c r="I85" s="88"/>
    </row>
    <row r="86" spans="1:9" ht="44.25" customHeight="1" x14ac:dyDescent="0.25">
      <c r="A86" s="14" t="s">
        <v>22</v>
      </c>
      <c r="B86" s="37" t="s">
        <v>23</v>
      </c>
      <c r="C86" s="37" t="s">
        <v>49</v>
      </c>
      <c r="D86" s="37" t="s">
        <v>53</v>
      </c>
      <c r="E86" s="37" t="s">
        <v>20</v>
      </c>
      <c r="F86" s="14" t="s">
        <v>60</v>
      </c>
      <c r="G86" s="14" t="s">
        <v>21</v>
      </c>
      <c r="H86" s="14" t="s">
        <v>57</v>
      </c>
      <c r="I86" s="14" t="s">
        <v>19</v>
      </c>
    </row>
    <row r="87" spans="1:9" ht="24.75" customHeight="1" x14ac:dyDescent="0.25">
      <c r="A87" s="21"/>
      <c r="B87" s="39" t="s">
        <v>73</v>
      </c>
      <c r="C87" s="67" t="s">
        <v>102</v>
      </c>
      <c r="D87" s="43" t="s">
        <v>77</v>
      </c>
      <c r="E87" s="31">
        <f>18*C84</f>
        <v>257364</v>
      </c>
      <c r="F87" s="50"/>
      <c r="G87" s="51"/>
      <c r="H87" s="51"/>
      <c r="I87" s="52"/>
    </row>
    <row r="88" spans="1:9" ht="24.75" customHeight="1" x14ac:dyDescent="0.25">
      <c r="A88" s="21"/>
      <c r="B88" s="39" t="s">
        <v>74</v>
      </c>
      <c r="C88" s="43" t="s">
        <v>99</v>
      </c>
      <c r="D88" s="63" t="s">
        <v>101</v>
      </c>
      <c r="E88" s="31">
        <f>3*C84</f>
        <v>42894</v>
      </c>
      <c r="F88" s="50"/>
      <c r="G88" s="51"/>
      <c r="H88" s="51"/>
      <c r="I88" s="52"/>
    </row>
    <row r="89" spans="1:9" ht="38.25" x14ac:dyDescent="0.25">
      <c r="A89" s="21"/>
      <c r="B89" s="39" t="s">
        <v>70</v>
      </c>
      <c r="C89" s="43">
        <v>500</v>
      </c>
      <c r="D89" s="43" t="s">
        <v>92</v>
      </c>
      <c r="E89" s="31">
        <f>2*C84</f>
        <v>28596</v>
      </c>
      <c r="F89" s="50"/>
      <c r="G89" s="51"/>
      <c r="H89" s="51"/>
      <c r="I89" s="52"/>
    </row>
    <row r="90" spans="1:9" ht="24.75" customHeight="1" x14ac:dyDescent="0.25">
      <c r="A90" s="18"/>
      <c r="B90" s="18" t="s">
        <v>97</v>
      </c>
      <c r="C90" s="18"/>
      <c r="D90" s="18"/>
      <c r="E90" s="18"/>
      <c r="F90" s="53"/>
      <c r="G90" s="54"/>
      <c r="H90" s="55"/>
      <c r="I90" s="56"/>
    </row>
    <row r="91" spans="1:9" ht="25.5" customHeight="1" x14ac:dyDescent="0.25">
      <c r="A91" s="72" t="s">
        <v>19</v>
      </c>
      <c r="B91" s="72"/>
      <c r="C91" s="72"/>
      <c r="D91" s="72"/>
      <c r="E91" s="72"/>
      <c r="F91" s="72"/>
      <c r="G91" s="72"/>
      <c r="H91" s="72"/>
      <c r="I91" s="48"/>
    </row>
    <row r="92" spans="1:9" ht="14.25" customHeight="1" x14ac:dyDescent="0.25">
      <c r="A92" s="44"/>
      <c r="B92" s="38"/>
      <c r="C92" s="41"/>
      <c r="D92" s="45"/>
      <c r="E92" s="42"/>
      <c r="F92" s="42"/>
      <c r="G92" s="59"/>
      <c r="H92" s="46"/>
      <c r="I92" s="46"/>
    </row>
    <row r="93" spans="1:9" x14ac:dyDescent="0.25">
      <c r="A93" s="44"/>
      <c r="B93" s="38"/>
      <c r="C93" s="41"/>
      <c r="D93" s="45"/>
      <c r="E93" s="42"/>
      <c r="F93" s="42"/>
      <c r="G93" s="59"/>
      <c r="H93" s="46"/>
      <c r="I93" s="46"/>
    </row>
    <row r="94" spans="1:9" x14ac:dyDescent="0.25">
      <c r="A94" t="s">
        <v>6</v>
      </c>
    </row>
    <row r="95" spans="1:9" x14ac:dyDescent="0.25">
      <c r="A95" t="s">
        <v>7</v>
      </c>
      <c r="F95" s="60"/>
    </row>
    <row r="96" spans="1:9" x14ac:dyDescent="0.25">
      <c r="A96" t="s">
        <v>58</v>
      </c>
    </row>
    <row r="97" spans="1:6" x14ac:dyDescent="0.25">
      <c r="A97" t="s">
        <v>9</v>
      </c>
    </row>
    <row r="98" spans="1:6" x14ac:dyDescent="0.25">
      <c r="A98" t="s">
        <v>10</v>
      </c>
      <c r="F98" s="60"/>
    </row>
    <row r="99" spans="1:6" x14ac:dyDescent="0.25">
      <c r="A99" t="s">
        <v>11</v>
      </c>
    </row>
    <row r="100" spans="1:6" x14ac:dyDescent="0.25">
      <c r="A100" t="s">
        <v>12</v>
      </c>
    </row>
    <row r="101" spans="1:6" x14ac:dyDescent="0.25">
      <c r="A101" t="s">
        <v>13</v>
      </c>
    </row>
  </sheetData>
  <mergeCells count="16">
    <mergeCell ref="A91:H91"/>
    <mergeCell ref="D36:I36"/>
    <mergeCell ref="D4:I4"/>
    <mergeCell ref="D67:I67"/>
    <mergeCell ref="A1:I1"/>
    <mergeCell ref="A2:I2"/>
    <mergeCell ref="A6:I6"/>
    <mergeCell ref="A5:I5"/>
    <mergeCell ref="A37:I37"/>
    <mergeCell ref="A28:I28"/>
    <mergeCell ref="D27:I27"/>
    <mergeCell ref="D84:I84"/>
    <mergeCell ref="A85:I85"/>
    <mergeCell ref="D57:I57"/>
    <mergeCell ref="A58:I58"/>
    <mergeCell ref="A68:I68"/>
  </mergeCells>
  <printOptions horizontalCentered="1"/>
  <pageMargins left="0.31496062992125984" right="0.31496062992125984" top="0.35433070866141736" bottom="0.35433070866141736" header="0.31496062992125984" footer="0.31496062992125984"/>
  <pageSetup scale="74" orientation="landscape" r:id="rId1"/>
  <rowBreaks count="3" manualBreakCount="3">
    <brk id="26" max="8" man="1"/>
    <brk id="55" max="8" man="1"/>
    <brk id="8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anexo económico  </vt:lpstr>
      <vt:lpstr>'anexo económico  '!Área_de_impresión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Jefe Juridica</cp:lastModifiedBy>
  <cp:lastPrinted>2024-05-29T22:42:21Z</cp:lastPrinted>
  <dcterms:created xsi:type="dcterms:W3CDTF">2015-01-18T19:31:39Z</dcterms:created>
  <dcterms:modified xsi:type="dcterms:W3CDTF">2024-07-15T18:48:58Z</dcterms:modified>
</cp:coreProperties>
</file>