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C:\Trabajo\J.ROMERO\METROSALUD\PLAN DE ACCIÓN\2024\PLAN DE COMPRAS 2024\INGENIERO\AIRES CONVENIO 96224-2022\FINAL\"/>
    </mc:Choice>
  </mc:AlternateContent>
  <xr:revisionPtr revIDLastSave="2" documentId="11_DA4A7850D47A26435D55EE6522D3072BBAB2C272" xr6:coauthVersionLast="47" xr6:coauthVersionMax="47" xr10:uidLastSave="{37C5AD19-4D67-4646-94CC-0FEC8E9D5FC2}"/>
  <bookViews>
    <workbookView xWindow="-28920" yWindow="-120" windowWidth="29040" windowHeight="15840" xr2:uid="{00000000-000D-0000-FFFF-FFFF00000000}"/>
  </bookViews>
  <sheets>
    <sheet name="ANEXO 5 PPTA ECON." sheetId="1" r:id="rId1"/>
    <sheet name="Hoja1" sheetId="10" r:id="rId2"/>
  </sheets>
  <definedNames>
    <definedName name="_xlnm._FilterDatabase" localSheetId="0" hidden="1">'ANEXO 5 PPTA ECON.'!$A$6:$F$202</definedName>
    <definedName name="_xlnm.Print_Are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1" l="1"/>
  <c r="F96" i="1" l="1"/>
  <c r="F97" i="1"/>
  <c r="F28" i="1" l="1"/>
  <c r="F27" i="1" s="1"/>
  <c r="F30" i="1"/>
  <c r="F29" i="1" s="1"/>
  <c r="F32" i="1"/>
  <c r="F33" i="1"/>
  <c r="F34" i="1"/>
  <c r="F35" i="1"/>
  <c r="F38" i="1"/>
  <c r="F39" i="1"/>
  <c r="F40" i="1"/>
  <c r="F41" i="1"/>
  <c r="F42" i="1"/>
  <c r="F44" i="1"/>
  <c r="F45" i="1"/>
  <c r="F46" i="1"/>
  <c r="F47" i="1"/>
  <c r="F48" i="1"/>
  <c r="F49" i="1"/>
  <c r="F50" i="1"/>
  <c r="F52" i="1"/>
  <c r="F51" i="1" s="1"/>
  <c r="F54" i="1"/>
  <c r="F53" i="1" s="1"/>
  <c r="F56" i="1"/>
  <c r="F57" i="1"/>
  <c r="F58" i="1"/>
  <c r="F59" i="1"/>
  <c r="F62" i="1"/>
  <c r="F63" i="1"/>
  <c r="F64" i="1"/>
  <c r="F66" i="1"/>
  <c r="F67" i="1"/>
  <c r="F68" i="1"/>
  <c r="F69" i="1"/>
  <c r="F70" i="1"/>
  <c r="F71" i="1"/>
  <c r="F72" i="1"/>
  <c r="F73" i="1"/>
  <c r="F74" i="1"/>
  <c r="F75" i="1"/>
  <c r="F77" i="1"/>
  <c r="F76" i="1" s="1"/>
  <c r="F78" i="1"/>
  <c r="F81" i="1"/>
  <c r="F82" i="1"/>
  <c r="F83" i="1"/>
  <c r="F86" i="1"/>
  <c r="F87" i="1"/>
  <c r="F88" i="1"/>
  <c r="F89" i="1"/>
  <c r="F90" i="1"/>
  <c r="F92" i="1"/>
  <c r="F93" i="1"/>
  <c r="F94" i="1"/>
  <c r="F95" i="1"/>
  <c r="F98" i="1"/>
  <c r="F99" i="1"/>
  <c r="F100" i="1"/>
  <c r="F101" i="1"/>
  <c r="F102" i="1"/>
  <c r="F104" i="1"/>
  <c r="F103" i="1" s="1"/>
  <c r="F106" i="1"/>
  <c r="F105" i="1" s="1"/>
  <c r="F108" i="1"/>
  <c r="F109" i="1"/>
  <c r="F110" i="1"/>
  <c r="F111" i="1"/>
  <c r="F112" i="1"/>
  <c r="F115" i="1"/>
  <c r="F116" i="1"/>
  <c r="F117" i="1"/>
  <c r="F118" i="1"/>
  <c r="F119" i="1"/>
  <c r="F120" i="1"/>
  <c r="F121" i="1"/>
  <c r="F123" i="1"/>
  <c r="F124" i="1"/>
  <c r="F125" i="1"/>
  <c r="F126" i="1"/>
  <c r="F127" i="1"/>
  <c r="F128" i="1"/>
  <c r="F129" i="1"/>
  <c r="F130" i="1"/>
  <c r="F131" i="1"/>
  <c r="F132" i="1"/>
  <c r="F133" i="1"/>
  <c r="F134" i="1"/>
  <c r="F136" i="1"/>
  <c r="F135" i="1" s="1"/>
  <c r="F138" i="1"/>
  <c r="F137" i="1" s="1"/>
  <c r="F140" i="1"/>
  <c r="F141" i="1"/>
  <c r="F142" i="1"/>
  <c r="F143" i="1"/>
  <c r="F144" i="1"/>
  <c r="F147" i="1"/>
  <c r="F148" i="1"/>
  <c r="F149" i="1"/>
  <c r="F150" i="1"/>
  <c r="F151" i="1"/>
  <c r="F152" i="1"/>
  <c r="F154" i="1"/>
  <c r="F155" i="1"/>
  <c r="F156" i="1"/>
  <c r="F157" i="1"/>
  <c r="F158" i="1"/>
  <c r="F159" i="1"/>
  <c r="F160" i="1"/>
  <c r="F161" i="1"/>
  <c r="F162" i="1"/>
  <c r="F164" i="1"/>
  <c r="F163" i="1" s="1"/>
  <c r="F166" i="1"/>
  <c r="F165" i="1" s="1"/>
  <c r="F168" i="1"/>
  <c r="F169" i="1"/>
  <c r="F170" i="1"/>
  <c r="F171" i="1"/>
  <c r="F172" i="1"/>
  <c r="F175" i="1"/>
  <c r="F176" i="1"/>
  <c r="F177" i="1"/>
  <c r="F178" i="1"/>
  <c r="F180" i="1"/>
  <c r="F181" i="1"/>
  <c r="F182" i="1"/>
  <c r="F183" i="1"/>
  <c r="F184" i="1"/>
  <c r="F185" i="1"/>
  <c r="F186" i="1"/>
  <c r="F187" i="1"/>
  <c r="F188" i="1"/>
  <c r="F189" i="1"/>
  <c r="F191" i="1"/>
  <c r="F190" i="1" s="1"/>
  <c r="F193" i="1"/>
  <c r="F192" i="1" s="1"/>
  <c r="F195" i="1"/>
  <c r="F196" i="1"/>
  <c r="F197" i="1"/>
  <c r="F16" i="1" l="1"/>
  <c r="F31" i="1"/>
  <c r="F8" i="1"/>
  <c r="F61" i="1"/>
  <c r="F80" i="1"/>
  <c r="F146" i="1"/>
  <c r="F37" i="1"/>
  <c r="F91" i="1"/>
  <c r="F174" i="1"/>
  <c r="F43" i="1"/>
  <c r="F167" i="1"/>
  <c r="F107" i="1"/>
  <c r="F179" i="1"/>
  <c r="F153" i="1"/>
  <c r="F114" i="1"/>
  <c r="F55" i="1"/>
  <c r="F65" i="1"/>
  <c r="F122" i="1"/>
  <c r="F194" i="1"/>
  <c r="F139" i="1"/>
  <c r="F85" i="1"/>
  <c r="F173" i="1" l="1"/>
  <c r="F60" i="1"/>
  <c r="F7" i="1"/>
  <c r="F145" i="1"/>
  <c r="F84" i="1"/>
  <c r="F113" i="1"/>
  <c r="F36" i="1"/>
  <c r="F198" i="1" l="1"/>
  <c r="F201" i="1" l="1"/>
  <c r="F202" i="1" l="1"/>
</calcChain>
</file>

<file path=xl/sharedStrings.xml><?xml version="1.0" encoding="utf-8"?>
<sst xmlns="http://schemas.openxmlformats.org/spreadsheetml/2006/main" count="541" uniqueCount="266">
  <si>
    <t>ESE METROSALUD</t>
  </si>
  <si>
    <t>DIRECCION ADMINISTATIVA</t>
  </si>
  <si>
    <t>ANEXO 5 PROPUESTA ECONOMICA</t>
  </si>
  <si>
    <t>OBJETO: OBRA PÚBLICA PARA EL SUMINISTRO, TRANSPORTE, INSTALACIÓN Y PUESTA EN FUNCIONAMIENTO DE LOS EQUIPOS INDUSTRIALES DE SISTEMAS DE AIRE ACONDICIONADO DE EXPANSIÓN DIRECTA, REQUERIDOS PARA LAS SEDES DE U.H CASTILLA, U.H. DOCE DE OCTUBRE,  U.H. MANRIQUE, U.H. SAN JAVIER,  U.H. BELÉN, C.S. POBLADO Y LAS OFICINAS DEL EDIFICIO SACATÍN</t>
  </si>
  <si>
    <t>ÍTEM</t>
  </si>
  <si>
    <t>DESCRIPCIÓN</t>
  </si>
  <si>
    <t>UNIDAD</t>
  </si>
  <si>
    <t>CANTIDAD</t>
  </si>
  <si>
    <t>VALOR UNITARIO</t>
  </si>
  <si>
    <t>VALOR TOTAL</t>
  </si>
  <si>
    <t>UH CASTILLA</t>
  </si>
  <si>
    <t>1.1</t>
  </si>
  <si>
    <t xml:space="preserve">   EQUIPOS</t>
  </si>
  <si>
    <t>1.1.1</t>
  </si>
  <si>
    <t xml:space="preserve">      Suministro transporte e instalación de Minisplit 0.75 TR R410 220V Inverter incluye Refrigerante ecológico R-410A y puesta en marcha.</t>
  </si>
  <si>
    <t>un</t>
  </si>
  <si>
    <t>1.1.2</t>
  </si>
  <si>
    <t xml:space="preserve">      Suministro transporte e instalación de Minisplit 1.0 TR R410 220V inverter  incluye Refrigerante ecológico R-410A y puesta en marcha.</t>
  </si>
  <si>
    <t>1.1.3</t>
  </si>
  <si>
    <t xml:space="preserve">      Suministro transporte e instalación de Minisplit 1.5 TR R410 220V inverter incluye Refrigerante ecológico R-410A y puesta en marcha.</t>
  </si>
  <si>
    <t>1.1.4</t>
  </si>
  <si>
    <t xml:space="preserve">      Suministro transporte e instalación de Minisplit 2.0 TR R410 220V inverter incluye Refrigerante ecológico R-410A y puesta en marcha.</t>
  </si>
  <si>
    <t>1.1.5</t>
  </si>
  <si>
    <t xml:space="preserve">      Suministro transporte e instalación de Multisplit 1.5 TR R410 220V inverter incluye Refrigerante ecológico R-410A y puesta en marcha..</t>
  </si>
  <si>
    <t>1.1.6</t>
  </si>
  <si>
    <t xml:space="preserve">      Suministro transporte e instalación de Cassette 5 TR R410 220V inverter incluye Refrigerante ecológico R-410A y puesta en marcha.</t>
  </si>
  <si>
    <t>1.1.7</t>
  </si>
  <si>
    <t>Suministro transporte e instalación de Fancoil Desnudo 4TR  R410 220V inverter Horizontal incluye Refrigerante ecológico 410 y todo lo necesario para su correcta instalación y funcionamiento.</t>
  </si>
  <si>
    <t>1.2</t>
  </si>
  <si>
    <t xml:space="preserve">   TUBERÍAS - ACCESORIOS</t>
  </si>
  <si>
    <t>1.2.1</t>
  </si>
  <si>
    <t xml:space="preserve">      Suministro transporte e instalación de Tuberí­a de refrigeración tipo L 1/2". Tubos de cobre sin costura para conducción de fluidos a presión. Especificaciones y métodos de prueba". (ASTM-B-88) incluye accesorios soportes para la fijación de la tuberí­a y todo lo necesario para su correcta instalación y funcionamiento.</t>
  </si>
  <si>
    <t>m</t>
  </si>
  <si>
    <t>1.2.2</t>
  </si>
  <si>
    <t xml:space="preserve">      Suministro transporte e instalación de Tubería de refrigeración tipo L 1/4". Tubos de cobre sin costura para conducción de fluidos a presión. Especificaciones y métodos de prueba". (ASTM-B-88) incluye accesorios soportes para la fijación de la tuberí­a y todo lo necesario para su correcta instalación y funcionamiento.</t>
  </si>
  <si>
    <t>1.2.3</t>
  </si>
  <si>
    <t xml:space="preserve">      Suministro transporte e instalación de Tuberí­a de refrigeración tipo L 3/8". Tubos de cobre sin costura para conducción de fluidos a presión. Especificaciones y métodos de prueba". (ASTM-B-88) incluye accesorios soportes para la fijación de la tuberí­a y todo lo necesario para su correcta instalación y funcionamiento.</t>
  </si>
  <si>
    <t>1.2.4</t>
  </si>
  <si>
    <t xml:space="preserve">      Suministro transporte e instalación de Tuberí­a de refrigeración tipo L 5/8". Tubos de cobre sin costura para conducción de fluidos a presión. Especificaciones y métodos de prueba". (ASTM-B-88) incluye accesorios soportes para la fijación de la tuberí­a y todo lo necesario para su correcta instalación y funcionamiento.</t>
  </si>
  <si>
    <t>1.2.5</t>
  </si>
  <si>
    <t xml:space="preserve">      Suministro transporte e instalación de Tuberí­a de refrigeración tipo L 7/8". Tubos de cobre sin costura para conducción de fluidos a presión. Especificaciones y métodos de prueba". (ASTM-B-88) incluye accesorios soportes para la fijación de la tuberí­a y todo lo necesario para su correcta instalación y funcionamiento.</t>
  </si>
  <si>
    <t>1.2.6</t>
  </si>
  <si>
    <t xml:space="preserve">      Suministro transporte e instalación de Estructura Metálica condensadora 9.000 a 12.000Btu incluye accesorios soportes para la fijación anticorrosivo acabado en pintura a base de aceite y todo lo necesario para su correcta instalación y funcionamiento.</t>
  </si>
  <si>
    <t>1.2.7</t>
  </si>
  <si>
    <t xml:space="preserve">      Suministro transporte e instalación de Estructura Metálica condensadora 18.000 a 36.000Btu  incluye accesorios soportes para la fijación anticorrosivo acabado en pintura a base de aceite y todo lo necesario para su correcta instalación y funcionamiento.</t>
  </si>
  <si>
    <t>1.2.8</t>
  </si>
  <si>
    <t xml:space="preserve">      Suministro transporte e instalación de Cauchos antivibratorios (kit x 4un) incluye accesorios y todo lo necesario para su correcta instalación y funcionamiento.</t>
  </si>
  <si>
    <t>1.2.9</t>
  </si>
  <si>
    <t xml:space="preserve">      Suministro transporte e instalación de Bomba de condesando 220v  Flujo mí¡x. de 12 L/h Altura mí¡x. de 10 m (tasa de flujo de 6 L/h) Incluye un reservorio secundario sumergible plug y play dispositivo anti-sifón. Hasta 733 kW incluye accesorios y todo lo necesario para su correcta instalación y funcionamiento.</t>
  </si>
  <si>
    <t>1.2.10</t>
  </si>
  <si>
    <t xml:space="preserve">      Suministro transporte e instalación bomba de condesando 110v/220v  Flujo mí¡x. de 12 L/h Altura mí¡x. de 10 m (tasa de flujo de 6 L/h) Incluye un reservorio secundario sumergible plug y play dispositivo anti-sifón. Hasta 733 kW incluye accesorios y todo lo necesario para su correcta instalación y funcionamiento.</t>
  </si>
  <si>
    <t>1.3</t>
  </si>
  <si>
    <t xml:space="preserve">   INSTALACIONES ELECTRICAS</t>
  </si>
  <si>
    <t>1.3.1</t>
  </si>
  <si>
    <t xml:space="preserve">      Desmonte retiro reinstalación suministro reposición y/o instalación de: tuberí­as cajas de paso corazas acometidas en cable de cobre protecciones de acuerdo a los documentos diagnósticos eléctricos y las condiciones de obra de la sede. Incluye los demí¡s accesorios necesarios para la correcta operación y funcionamiento del sistema de aire acondicionado.</t>
  </si>
  <si>
    <t>gl</t>
  </si>
  <si>
    <t>1.4</t>
  </si>
  <si>
    <t xml:space="preserve">   ADECUACIONES FíSICAS</t>
  </si>
  <si>
    <t>1.4.1</t>
  </si>
  <si>
    <t xml:space="preserve">      Desmonte retiro reinstalación suministro reposición y/o instalación de: drenajes trampas de malos olores canaletas pases de losa placas cielos livianos resanes estuco revoques pinturas de todo tipo canoas ruanas bajantes tuberí­as luminarias tomas sencillos o dobles y demí¡s actividades y/o accesorios necesarios para la correcta operación y funcionamiento de la sede.</t>
  </si>
  <si>
    <t>1.5</t>
  </si>
  <si>
    <t xml:space="preserve">   RETIROS Y DISPOSICIÓN FINAL</t>
  </si>
  <si>
    <t>1.5.1</t>
  </si>
  <si>
    <t xml:space="preserve">      Retiro y disposición final de equipo tipo minisplit incluye el cargue transporte botada o recuperación de materiales. Incluye botada en botaderos oficiales autorizados y certificados en el manejo de residuos RAEE (residuos de aparatos eléctricos y electrónicos) y la recuperación de los materiales aprovechables y/o su transporte hasta la bodega o el sitio que indique la interventorí­a.</t>
  </si>
  <si>
    <t>1.5.2</t>
  </si>
  <si>
    <t xml:space="preserve">      Retiro y disposición final de equipo tipo ventana incluye el cargue transporte botada o recuperación de materiales. Incluye botada en botaderos oficiales autorizados y certificados en el manejo de residuos RAEE (residuos de aparatos eléctricos y electrónicos) y la recuperación de los materiales aprovechables y/o su transporte hasta la bodega o el sitio que indique la interventorí­a.</t>
  </si>
  <si>
    <t>1.5.3</t>
  </si>
  <si>
    <t xml:space="preserve">      Retiro y disposición final de tuberí­a de cobre incluye el cargue transporte botada o recuperación de materiales. Incluye botada en botaderos oficiales autorizados y certificados en el manejo de residuos RAEE (residuos de aparatos eléctricos y electrónicos) y la recuperación de los materiales aprovechables y/o su transporte hasta la bodega o el sitio que indique la interventorí­a.</t>
  </si>
  <si>
    <t>1.5.4</t>
  </si>
  <si>
    <t xml:space="preserve">      Recuperación y disposición final de gas refrigerante R22 incluye cargue transporte disposición y entrega en entidad ambiental o laboratorio acreditado para el tratamiento del gas contaminante.</t>
  </si>
  <si>
    <t>kg</t>
  </si>
  <si>
    <t>U.H. DOCE DE OCTUBRE</t>
  </si>
  <si>
    <t>2.1</t>
  </si>
  <si>
    <t>2.1.1</t>
  </si>
  <si>
    <t>2.1.2</t>
  </si>
  <si>
    <t>2.1.3</t>
  </si>
  <si>
    <t>2.1.4</t>
  </si>
  <si>
    <t xml:space="preserve">      Suministro transporte e instalación de Cassette 3 TR R410 220V inverter incluye Refrigerante ecológico R-410A y puesta en marcha.</t>
  </si>
  <si>
    <t>2.1.5</t>
  </si>
  <si>
    <t>2.2</t>
  </si>
  <si>
    <t>2.2.1</t>
  </si>
  <si>
    <t>2.2.2</t>
  </si>
  <si>
    <t xml:space="preserve">      Suministro transporte e instalación de Tuberí­a de refrigeración tipo L 1/4". Tubos de cobre sin costura para conducción de fluidos a presión. Especificaciones y métodos de prueba". (ASTM-B-88) incluye accesorios soportes para la fijación de la tuberí­a y todo lo necesario para su correcta instalación y funcionamiento.</t>
  </si>
  <si>
    <t>2.2.3</t>
  </si>
  <si>
    <t>2.2.4</t>
  </si>
  <si>
    <t>2.2.5</t>
  </si>
  <si>
    <t xml:space="preserve">      Suministro transporte e instalación de Estructura Metí¡lica condensadora 9.000 a 12.000Btu incluye accesorios soportes para la fijación anticorrosivo acabado en pintura a base de aceite y todo lo necesario para su correcta instalación y funcionamiento.</t>
  </si>
  <si>
    <t>2.2.6</t>
  </si>
  <si>
    <t xml:space="preserve">      Suministro transporte e instalación de Estructura Metí¡lica condensadora 18.000 a 36.000Btu  incluye accesorios soportes para la fijación anticorrosivo acabado en pintura a base de aceite y todo lo necesario para su correcta instalación y funcionamiento.</t>
  </si>
  <si>
    <t>2.2.7</t>
  </si>
  <si>
    <t>2.3</t>
  </si>
  <si>
    <t>2.3.1</t>
  </si>
  <si>
    <t xml:space="preserve">      Suministro e instalación de tuberí­as cajas de paso corazas acometidas en cable de cobre protecciones de acuerdo a los documentos diagnósticos eléctricos y las condiciones de obra de la sede. Incluye los demí¡s accesorios necesarios para la correcta operación y funcionamiento del sistema de aire acondicionado.</t>
  </si>
  <si>
    <t>2.4</t>
  </si>
  <si>
    <t>2.4.1</t>
  </si>
  <si>
    <t>2.5</t>
  </si>
  <si>
    <t>2.5.1</t>
  </si>
  <si>
    <t>2.5.2</t>
  </si>
  <si>
    <t>2.5.3</t>
  </si>
  <si>
    <t>2.5.4</t>
  </si>
  <si>
    <t>U.H. MANRIQUE</t>
  </si>
  <si>
    <t>3.1</t>
  </si>
  <si>
    <t>3.1.1</t>
  </si>
  <si>
    <t>3.1.2</t>
  </si>
  <si>
    <t>3.1.3</t>
  </si>
  <si>
    <t>3.2</t>
  </si>
  <si>
    <t>3.2.1</t>
  </si>
  <si>
    <t>3.2.2</t>
  </si>
  <si>
    <t>3.2.3</t>
  </si>
  <si>
    <t>3.2.4</t>
  </si>
  <si>
    <t>3.2.5</t>
  </si>
  <si>
    <t>3.2.6</t>
  </si>
  <si>
    <t>3.2.7</t>
  </si>
  <si>
    <t>3.2.8</t>
  </si>
  <si>
    <t xml:space="preserve">      Suministro transporte e instalación de Estructura Metí¡lica evaporadora 3 a 5TR incluye accesorios soportes para la fijación anticorrosivo acabado en pintura a base de aceite y todo lo necesario para su correcta instalación y funcionamiento.</t>
  </si>
  <si>
    <t>3.2.9</t>
  </si>
  <si>
    <t xml:space="preserve">      Suministro transporte e instalación de Bomba de condesando 220v (tipo MiniOrange) Flujo mí¡x. de 12 L/h Altura mí¡x. de 10 m (tasa de flujo de 6 L/h) Incluye un reservorio secundario sumergible plug y play dispositivo anti-sifón. Hasta 733 kW incluye accesorios y todo lo necesario para su correcta instalación y funcionamiento.</t>
  </si>
  <si>
    <t>3.2.10</t>
  </si>
  <si>
    <t xml:space="preserve">      Suministro transporte e instalación bomba de condesando 110v/220v (tipo MiniOrange) Flujo mí¡x. de 12 L/h Altura mí¡x. de 10 m (tasa de flujo de 6 L/h) Incluye un reservorio secundario sumergible plug y play dispositivo anti-sifón. Hasta 733 kW incluye accesorios y todo lo necesario para su correcta instalación y funcionamiento.</t>
  </si>
  <si>
    <t>3.3</t>
  </si>
  <si>
    <t>3.3.1</t>
  </si>
  <si>
    <t>3.4</t>
  </si>
  <si>
    <t>3.4.1</t>
  </si>
  <si>
    <t>3.5</t>
  </si>
  <si>
    <t>3.5.1</t>
  </si>
  <si>
    <t>3.5.2</t>
  </si>
  <si>
    <t>3.5.3</t>
  </si>
  <si>
    <t>U.H. SAN JAVIER</t>
  </si>
  <si>
    <t>4.1</t>
  </si>
  <si>
    <t>4.1.1</t>
  </si>
  <si>
    <t>4.1.2</t>
  </si>
  <si>
    <t xml:space="preserve">      Suministro transporte e instalación de Minisplit 1.0 TR R410 220V inverter incluye Refrigerante ecológico R-410A y puesta en marcha.</t>
  </si>
  <si>
    <t>4.1.3</t>
  </si>
  <si>
    <t>4.1.4</t>
  </si>
  <si>
    <t xml:space="preserve">      Suministro transporte e instalación de Minisplit 3 TR R410 220V inverter incluye Refrigerante ecológico R-410A y puesta en marcha.</t>
  </si>
  <si>
    <t>4.1.5</t>
  </si>
  <si>
    <t xml:space="preserve">      Suministro transporte e instalación de Piso Techo 5 TR R410 220V inverter incluye Refrigerante ecológico R-410A y puesta en marcha.</t>
  </si>
  <si>
    <t>4.2</t>
  </si>
  <si>
    <t>4.2.1</t>
  </si>
  <si>
    <t>4.2.2</t>
  </si>
  <si>
    <t>4.2.3</t>
  </si>
  <si>
    <t>4.2.4</t>
  </si>
  <si>
    <t xml:space="preserve">      Suministro y puesta en servicio de Tubería de refrigeración tipo L 3/4". Tubos de cobre sin costura para conducción de fluidos a presión. Especificaciones y métodos de prueba". (ASTM-B-88)</t>
  </si>
  <si>
    <t>4.2.5</t>
  </si>
  <si>
    <t>4.2.6</t>
  </si>
  <si>
    <t>4.2.7</t>
  </si>
  <si>
    <t>4.2.8</t>
  </si>
  <si>
    <t>4.2.9</t>
  </si>
  <si>
    <t>4.2.10</t>
  </si>
  <si>
    <t>4.2.11</t>
  </si>
  <si>
    <t>4.3</t>
  </si>
  <si>
    <t>4.3.1</t>
  </si>
  <si>
    <t>4.4</t>
  </si>
  <si>
    <t>4.4.1</t>
  </si>
  <si>
    <t>4.5</t>
  </si>
  <si>
    <t>4.5.1</t>
  </si>
  <si>
    <t>4.5.2</t>
  </si>
  <si>
    <t xml:space="preserve">      Retiro y disposición final de equipo tipo piso techo incluye el cargue transporte botada o recuperación de materiales. Incluye botada en botaderos oficiales autorizados y certificados en el manejo de residuos RAEE (residuos de aparatos eléctricos y electrónicos) y la recuperación de los materiales aprovechables y/o su transporte hasta la bodega o el sitio que indique la interventorí­a.</t>
  </si>
  <si>
    <t>4.5.3</t>
  </si>
  <si>
    <t>4.5.4</t>
  </si>
  <si>
    <t>4.5.5</t>
  </si>
  <si>
    <t>U.H. BELEN</t>
  </si>
  <si>
    <t>5.1</t>
  </si>
  <si>
    <t>5.1.1</t>
  </si>
  <si>
    <t>5.1.2</t>
  </si>
  <si>
    <t>5.1.3</t>
  </si>
  <si>
    <t>5.1.4</t>
  </si>
  <si>
    <t>5.1.5</t>
  </si>
  <si>
    <t>5.1.6</t>
  </si>
  <si>
    <t xml:space="preserve">      Suministro transporte e instalación de Piso Techo 5 TR R410 220V inverter incluye Refrigerante ecológico 410 y todo lo necesario para su correcta instalación y funcionamiento.</t>
  </si>
  <si>
    <t>5.1.7</t>
  </si>
  <si>
    <t xml:space="preserve">      Suministro transporte e instalación de Cassette 5 TR R410 220V inverter incluye Refrigerante ecológico 410 y todo lo necesario para su correcta instalación y funcionamiento.</t>
  </si>
  <si>
    <t>5.2</t>
  </si>
  <si>
    <t>5.2.1</t>
  </si>
  <si>
    <t>5.2.2</t>
  </si>
  <si>
    <t>5.2.3</t>
  </si>
  <si>
    <t>5.2.4</t>
  </si>
  <si>
    <t>5.2.5</t>
  </si>
  <si>
    <t>5.2.6</t>
  </si>
  <si>
    <t>5.2.7</t>
  </si>
  <si>
    <t>5.2.8</t>
  </si>
  <si>
    <t>5.2.9</t>
  </si>
  <si>
    <t>5.2.10</t>
  </si>
  <si>
    <t>5.2.11</t>
  </si>
  <si>
    <t>5.2.12</t>
  </si>
  <si>
    <t>5.3</t>
  </si>
  <si>
    <t>5.3.1</t>
  </si>
  <si>
    <t>5.4</t>
  </si>
  <si>
    <t>5.4.1</t>
  </si>
  <si>
    <t>5.5</t>
  </si>
  <si>
    <t>5.5.1</t>
  </si>
  <si>
    <t>5.5.2</t>
  </si>
  <si>
    <t>5.5.3</t>
  </si>
  <si>
    <t>5.5.4</t>
  </si>
  <si>
    <t>5.5.5</t>
  </si>
  <si>
    <t>U.H. POBLADO</t>
  </si>
  <si>
    <t>6.1</t>
  </si>
  <si>
    <t>6.1.1</t>
  </si>
  <si>
    <t xml:space="preserve">      Suministro transporte e instalación de Minisplit 0.75 TR R410 220V Inverter incluye Refrigerante ecológico 410 y todo lo necesario para su correcta instalación y funcionamiento.</t>
  </si>
  <si>
    <t>6.1.2</t>
  </si>
  <si>
    <t xml:space="preserve">      Suministro transporte e instalación de Minisplit 0.75 TR R410 110V Inverter incluye Refrigerante ecológico 410 y todo lo necesario para su correcta instalación y funcionamiento.</t>
  </si>
  <si>
    <t>6.1.3</t>
  </si>
  <si>
    <t xml:space="preserve">      Suministro transporte e instalación de Minisplit 1.0 TR R410 220V inverter  incluye Refrigerante ecológico 410 y todo lo necesario para su correcta instalación y funcionamiento.</t>
  </si>
  <si>
    <t>6.1.4</t>
  </si>
  <si>
    <t xml:space="preserve">      Suministro transporte e instalación de Minisplit 1.0 TR R410 110V inverter  incluye Refrigerante ecológico 410 y todo lo necesario para su correcta instalación y funcionamiento.</t>
  </si>
  <si>
    <t>6.1.5</t>
  </si>
  <si>
    <t xml:space="preserve">      Suministro transporte e instalación de Cassette 2 TR R410 220V inverter incluye Refrigerante ecológico 410 y todo lo necesario para su correcta instalación y funcionamiento.</t>
  </si>
  <si>
    <t>6.1.6</t>
  </si>
  <si>
    <t xml:space="preserve">      Suministro transporte e instalación de Cassette 3 TR R410 220V inverter incluye Refrigerante ecológico 410 y todo lo necesario para su correcta instalación y funcionamiento.</t>
  </si>
  <si>
    <t>6.2</t>
  </si>
  <si>
    <t>6.2.1</t>
  </si>
  <si>
    <t>6.2.2</t>
  </si>
  <si>
    <t>6.2.3</t>
  </si>
  <si>
    <t>6.2.4</t>
  </si>
  <si>
    <t>6.2.5</t>
  </si>
  <si>
    <t>6.2.6</t>
  </si>
  <si>
    <t>6.2.7</t>
  </si>
  <si>
    <t>6.2.8</t>
  </si>
  <si>
    <t>6.2.9</t>
  </si>
  <si>
    <t>6.3</t>
  </si>
  <si>
    <t>6.3.1</t>
  </si>
  <si>
    <t>6.4</t>
  </si>
  <si>
    <t>6.4.1</t>
  </si>
  <si>
    <t>6.5</t>
  </si>
  <si>
    <t>6.5.1</t>
  </si>
  <si>
    <t>6.5.2</t>
  </si>
  <si>
    <t>6.5.3</t>
  </si>
  <si>
    <t>6.5.4</t>
  </si>
  <si>
    <t>6.5.5</t>
  </si>
  <si>
    <t xml:space="preserve">      Retiro y disposición final de equipo tipo cassete incluye el cargue transporte botada o recuperación de materiales. Incluye botada en botaderos oficiales autorizados y certificados en el manejo de residuos RAEE (residuos de aparatos eléctricos y electrónicos) y la recuperación de los materiales aprovechables y/o su transporte hasta la bodega o el sitio que indique la interventorí­a.</t>
  </si>
  <si>
    <t>EDIFICIO SACATÍN</t>
  </si>
  <si>
    <t>7.1</t>
  </si>
  <si>
    <t>7.1.1</t>
  </si>
  <si>
    <t>7.1.2</t>
  </si>
  <si>
    <t xml:space="preserve">      Suministro transporte e instalación de Minisplit 1.5 TR R410 220V inverter incluye Refrigerante ecológico 410 y todo lo necesario para su correcta instalación y funcionamiento.</t>
  </si>
  <si>
    <t>7.1.3</t>
  </si>
  <si>
    <t xml:space="preserve">      Suministro transporte e instalación de Minisplit 2.0 TR R410 220V inverter incluye Refrigerante ecológico 410 y todo lo necesario para su correcta instalación y funcionamiento.</t>
  </si>
  <si>
    <t>7.1.4</t>
  </si>
  <si>
    <t xml:space="preserve">      Suministro transporte e instalación de Extracción 200 cfm incluye todo lo necesario para su correcta instalación y funcionamiento.</t>
  </si>
  <si>
    <t>7.2</t>
  </si>
  <si>
    <t>7.2.1</t>
  </si>
  <si>
    <t>7.2.2</t>
  </si>
  <si>
    <t>7.2.3</t>
  </si>
  <si>
    <t>7.2.4</t>
  </si>
  <si>
    <t>7.2.5</t>
  </si>
  <si>
    <t>7.2.6</t>
  </si>
  <si>
    <t>7.2.7</t>
  </si>
  <si>
    <t>7.2.8</t>
  </si>
  <si>
    <t>7.2.9</t>
  </si>
  <si>
    <t>7.2.10</t>
  </si>
  <si>
    <t xml:space="preserve">      Suministro transporte e instalación de soportes para extractor incluye pernos lamina tornillerí­a y todo lo necesario para su correcta instalación y funcionamiento.</t>
  </si>
  <si>
    <t>7.3</t>
  </si>
  <si>
    <t>7.3.1</t>
  </si>
  <si>
    <t>7.4</t>
  </si>
  <si>
    <t>7.4.1</t>
  </si>
  <si>
    <t>7.5</t>
  </si>
  <si>
    <t>7.5.1</t>
  </si>
  <si>
    <t>7.5.2</t>
  </si>
  <si>
    <t>7.5.3</t>
  </si>
  <si>
    <t>TOTAL COSTO DIRECTO</t>
  </si>
  <si>
    <t>A</t>
  </si>
  <si>
    <t>(        %)</t>
  </si>
  <si>
    <t>U</t>
  </si>
  <si>
    <t>(         %</t>
  </si>
  <si>
    <t>IVA (U)</t>
  </si>
  <si>
    <t>TOTAL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</si>
</sst>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quot;$&quot;\ * #,##0.00_-;_-&quot;$&quot;\ * &quot;-&quot;??_-;_-@_-"/>
    <numFmt numFmtId="165" formatCode="_-&quot;$&quot;\ * #,##0_-;\-&quot;$&quot;\ * #,##0_-;_-&quot;$&quot;\ * &quot;-&quot;??_-;_-@_-"/>
    <numFmt numFmtId="166" formatCode="0.0"/>
    <numFmt numFmtId="167" formatCode="_-&quot;$&quot;\ * #,##0.000_-;\-&quot;$&quot;\ * #,##0.000_-;_-&quot;$&quot;\ * &quot;-&quot;??_-;_-@_-"/>
  </numFmts>
  <fonts count="5">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sz val="10"/>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2" fillId="0" borderId="0" applyFont="0" applyFill="0" applyBorder="0" applyAlignment="0" applyProtection="0"/>
    <xf numFmtId="0" fontId="4" fillId="0" borderId="0"/>
    <xf numFmtId="43" fontId="4" fillId="0" borderId="0" applyFont="0" applyFill="0" applyBorder="0" applyAlignment="0" applyProtection="0"/>
    <xf numFmtId="9" fontId="2" fillId="0" borderId="0" applyFont="0" applyFill="0" applyBorder="0" applyAlignment="0" applyProtection="0"/>
  </cellStyleXfs>
  <cellXfs count="48">
    <xf numFmtId="0" fontId="0" fillId="0" borderId="0" xfId="0"/>
    <xf numFmtId="0" fontId="0" fillId="0" borderId="0" xfId="0" applyAlignment="1">
      <alignment horizontal="center"/>
    </xf>
    <xf numFmtId="165" fontId="0" fillId="0" borderId="0" xfId="1" applyNumberFormat="1" applyFont="1"/>
    <xf numFmtId="0" fontId="3" fillId="0" borderId="1" xfId="0" applyFont="1" applyBorder="1" applyAlignment="1">
      <alignment horizontal="center"/>
    </xf>
    <xf numFmtId="0" fontId="3" fillId="2" borderId="1" xfId="0" applyFont="1" applyFill="1" applyBorder="1" applyAlignment="1">
      <alignment horizontal="center"/>
    </xf>
    <xf numFmtId="165" fontId="3" fillId="2" borderId="1" xfId="1" applyNumberFormat="1" applyFont="1" applyFill="1" applyBorder="1" applyAlignment="1">
      <alignment horizontal="center"/>
    </xf>
    <xf numFmtId="166" fontId="3" fillId="2" borderId="1" xfId="0" applyNumberFormat="1" applyFont="1" applyFill="1" applyBorder="1" applyAlignment="1">
      <alignment horizontal="center"/>
    </xf>
    <xf numFmtId="166" fontId="0" fillId="0" borderId="0" xfId="0" applyNumberFormat="1" applyAlignment="1">
      <alignment horizontal="center"/>
    </xf>
    <xf numFmtId="0" fontId="3" fillId="0" borderId="1" xfId="0" applyFont="1" applyBorder="1"/>
    <xf numFmtId="166" fontId="3" fillId="0" borderId="1" xfId="0" applyNumberFormat="1" applyFont="1" applyBorder="1" applyAlignment="1">
      <alignment horizontal="center"/>
    </xf>
    <xf numFmtId="165" fontId="3" fillId="0" borderId="1" xfId="1" applyNumberFormat="1" applyFont="1" applyBorder="1"/>
    <xf numFmtId="0" fontId="0" fillId="0" borderId="1" xfId="0" applyBorder="1"/>
    <xf numFmtId="0" fontId="0" fillId="0" borderId="1" xfId="0" applyBorder="1" applyAlignment="1">
      <alignment horizontal="center"/>
    </xf>
    <xf numFmtId="166" fontId="0" fillId="0" borderId="1" xfId="0" applyNumberFormat="1" applyBorder="1" applyAlignment="1">
      <alignment horizontal="center"/>
    </xf>
    <xf numFmtId="165" fontId="0" fillId="0" borderId="1" xfId="1" applyNumberFormat="1" applyFont="1" applyBorder="1"/>
    <xf numFmtId="165" fontId="2" fillId="0" borderId="1" xfId="1" applyNumberFormat="1" applyFont="1" applyBorder="1"/>
    <xf numFmtId="0" fontId="3" fillId="0" borderId="1" xfId="0" applyFont="1" applyBorder="1" applyAlignment="1">
      <alignment horizontal="left"/>
    </xf>
    <xf numFmtId="165" fontId="3" fillId="0" borderId="1" xfId="1" applyNumberFormat="1" applyFont="1" applyFill="1" applyBorder="1"/>
    <xf numFmtId="0" fontId="0" fillId="0" borderId="1" xfId="0" applyBorder="1" applyAlignment="1">
      <alignment horizontal="left"/>
    </xf>
    <xf numFmtId="165" fontId="2" fillId="0" borderId="1" xfId="1" applyNumberFormat="1" applyFont="1" applyFill="1" applyBorder="1"/>
    <xf numFmtId="9" fontId="0" fillId="0" borderId="1" xfId="4" applyFont="1" applyBorder="1"/>
    <xf numFmtId="0" fontId="3" fillId="3" borderId="1" xfId="0" applyFont="1" applyFill="1" applyBorder="1" applyAlignment="1">
      <alignment horizontal="center" wrapText="1"/>
    </xf>
    <xf numFmtId="0" fontId="3" fillId="3" borderId="1" xfId="0" applyFont="1" applyFill="1" applyBorder="1" applyAlignment="1">
      <alignment horizontal="justify" wrapText="1"/>
    </xf>
    <xf numFmtId="0" fontId="0" fillId="3" borderId="1" xfId="0" applyFill="1" applyBorder="1" applyAlignment="1">
      <alignment horizontal="justify" wrapText="1"/>
    </xf>
    <xf numFmtId="0" fontId="0" fillId="3" borderId="0" xfId="0" applyFill="1" applyAlignment="1">
      <alignment horizontal="justify" wrapText="1"/>
    </xf>
    <xf numFmtId="0" fontId="0" fillId="3" borderId="1" xfId="0" applyFill="1" applyBorder="1"/>
    <xf numFmtId="0" fontId="0" fillId="3" borderId="1" xfId="0" applyFill="1" applyBorder="1" applyAlignment="1">
      <alignment horizontal="center"/>
    </xf>
    <xf numFmtId="166" fontId="0" fillId="3" borderId="1" xfId="0" applyNumberFormat="1" applyFill="1" applyBorder="1" applyAlignment="1">
      <alignment horizontal="center"/>
    </xf>
    <xf numFmtId="165" fontId="2" fillId="3" borderId="1" xfId="1" applyNumberFormat="1" applyFont="1" applyFill="1" applyBorder="1"/>
    <xf numFmtId="0" fontId="0" fillId="3" borderId="0" xfId="0" applyFill="1"/>
    <xf numFmtId="0" fontId="0" fillId="3" borderId="1" xfId="0" applyFill="1" applyBorder="1" applyAlignment="1">
      <alignment horizontal="left"/>
    </xf>
    <xf numFmtId="164" fontId="0" fillId="0" borderId="0" xfId="0" applyNumberFormat="1"/>
    <xf numFmtId="167" fontId="0" fillId="0" borderId="0" xfId="0" applyNumberFormat="1"/>
    <xf numFmtId="0" fontId="3" fillId="3" borderId="1" xfId="0" applyFont="1" applyFill="1" applyBorder="1" applyAlignment="1">
      <alignment horizontal="left"/>
    </xf>
    <xf numFmtId="0" fontId="3" fillId="4" borderId="1" xfId="0" applyFont="1" applyFill="1" applyBorder="1" applyAlignment="1">
      <alignment horizontal="left"/>
    </xf>
    <xf numFmtId="0" fontId="3" fillId="4" borderId="1" xfId="0" applyFont="1" applyFill="1" applyBorder="1" applyAlignment="1">
      <alignment horizontal="justify" wrapText="1"/>
    </xf>
    <xf numFmtId="0" fontId="3" fillId="4" borderId="1" xfId="0" applyFont="1" applyFill="1" applyBorder="1" applyAlignment="1">
      <alignment horizontal="center"/>
    </xf>
    <xf numFmtId="166" fontId="3" fillId="4" borderId="1" xfId="0" applyNumberFormat="1" applyFont="1" applyFill="1" applyBorder="1" applyAlignment="1">
      <alignment horizontal="center"/>
    </xf>
    <xf numFmtId="165" fontId="3" fillId="4" borderId="1" xfId="1" applyNumberFormat="1" applyFont="1" applyFill="1" applyBorder="1"/>
    <xf numFmtId="0" fontId="3" fillId="3" borderId="1" xfId="0" applyFont="1" applyFill="1" applyBorder="1" applyAlignment="1">
      <alignment horizontal="center"/>
    </xf>
    <xf numFmtId="166" fontId="3" fillId="3" borderId="1" xfId="0" applyNumberFormat="1" applyFont="1" applyFill="1" applyBorder="1" applyAlignment="1">
      <alignment horizontal="center"/>
    </xf>
    <xf numFmtId="165" fontId="3" fillId="3" borderId="1" xfId="1" applyNumberFormat="1" applyFont="1" applyFill="1" applyBorder="1"/>
    <xf numFmtId="0" fontId="3" fillId="3" borderId="1" xfId="0" applyFont="1" applyFill="1" applyBorder="1"/>
    <xf numFmtId="165" fontId="0" fillId="0" borderId="0" xfId="0" applyNumberFormat="1"/>
    <xf numFmtId="0" fontId="3" fillId="4" borderId="1" xfId="0" applyFont="1" applyFill="1" applyBorder="1"/>
    <xf numFmtId="9" fontId="0" fillId="0" borderId="1" xfId="4" applyFont="1" applyBorder="1" applyAlignment="1">
      <alignment horizontal="right"/>
    </xf>
    <xf numFmtId="0" fontId="0" fillId="0" borderId="0" xfId="0" applyAlignment="1">
      <alignment horizontal="center"/>
    </xf>
    <xf numFmtId="0" fontId="0" fillId="0" borderId="0" xfId="0" applyAlignment="1">
      <alignment horizontal="justify" wrapText="1"/>
    </xf>
  </cellXfs>
  <cellStyles count="5">
    <cellStyle name="Millares 2" xfId="3" xr:uid="{00000000-0005-0000-0000-000000000000}"/>
    <cellStyle name="Moneda" xfId="1" builtinId="4"/>
    <cellStyle name="Normal" xfId="0" builtinId="0"/>
    <cellStyle name="Normal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2"/>
  <sheetViews>
    <sheetView tabSelected="1" zoomScale="110" zoomScaleNormal="110" workbookViewId="0">
      <selection activeCell="B5" sqref="B5"/>
    </sheetView>
  </sheetViews>
  <sheetFormatPr defaultColWidth="11.42578125" defaultRowHeight="15"/>
  <cols>
    <col min="2" max="2" width="56.5703125" style="24" customWidth="1"/>
    <col min="3" max="3" width="11.5703125" style="1"/>
    <col min="4" max="4" width="11.5703125" style="7"/>
    <col min="5" max="6" width="16.85546875" style="2" customWidth="1"/>
    <col min="7" max="7" width="18.28515625" customWidth="1"/>
  </cols>
  <sheetData>
    <row r="1" spans="1:6">
      <c r="A1" s="46" t="s">
        <v>0</v>
      </c>
      <c r="B1" s="46"/>
      <c r="C1" s="46"/>
      <c r="D1" s="46"/>
      <c r="E1" s="46"/>
      <c r="F1" s="46"/>
    </row>
    <row r="2" spans="1:6">
      <c r="A2" s="46" t="s">
        <v>1</v>
      </c>
      <c r="B2" s="46"/>
      <c r="C2" s="46"/>
      <c r="D2" s="46"/>
      <c r="E2" s="46"/>
      <c r="F2" s="46"/>
    </row>
    <row r="3" spans="1:6">
      <c r="A3" s="46" t="s">
        <v>2</v>
      </c>
      <c r="B3" s="46"/>
      <c r="C3" s="46"/>
      <c r="D3" s="46"/>
      <c r="E3" s="46"/>
      <c r="F3" s="46"/>
    </row>
    <row r="4" spans="1:6" ht="52.5" customHeight="1">
      <c r="A4" s="47" t="s">
        <v>3</v>
      </c>
      <c r="B4" s="47"/>
      <c r="C4" s="47"/>
      <c r="D4" s="47"/>
      <c r="E4" s="47"/>
      <c r="F4" s="47"/>
    </row>
    <row r="6" spans="1:6">
      <c r="A6" s="4" t="s">
        <v>4</v>
      </c>
      <c r="B6" s="21" t="s">
        <v>5</v>
      </c>
      <c r="C6" s="4" t="s">
        <v>6</v>
      </c>
      <c r="D6" s="6" t="s">
        <v>7</v>
      </c>
      <c r="E6" s="5" t="s">
        <v>8</v>
      </c>
      <c r="F6" s="5" t="s">
        <v>9</v>
      </c>
    </row>
    <row r="7" spans="1:6">
      <c r="A7" s="34">
        <v>1</v>
      </c>
      <c r="B7" s="35" t="s">
        <v>10</v>
      </c>
      <c r="C7" s="36"/>
      <c r="D7" s="37"/>
      <c r="E7" s="38"/>
      <c r="F7" s="38">
        <f>+F8+F16+F27+F29+F31</f>
        <v>0</v>
      </c>
    </row>
    <row r="8" spans="1:6">
      <c r="A8" s="8" t="s">
        <v>11</v>
      </c>
      <c r="B8" s="22" t="s">
        <v>12</v>
      </c>
      <c r="C8" s="3"/>
      <c r="D8" s="9"/>
      <c r="E8" s="10"/>
      <c r="F8" s="10">
        <f>+SUM(F9:F15)</f>
        <v>0</v>
      </c>
    </row>
    <row r="9" spans="1:6" ht="45">
      <c r="A9" s="11" t="s">
        <v>13</v>
      </c>
      <c r="B9" s="23" t="s">
        <v>14</v>
      </c>
      <c r="C9" s="12" t="s">
        <v>15</v>
      </c>
      <c r="D9" s="13">
        <v>5</v>
      </c>
      <c r="E9" s="14"/>
      <c r="F9" s="14"/>
    </row>
    <row r="10" spans="1:6" ht="45">
      <c r="A10" s="11" t="s">
        <v>16</v>
      </c>
      <c r="B10" s="23" t="s">
        <v>17</v>
      </c>
      <c r="C10" s="12" t="s">
        <v>15</v>
      </c>
      <c r="D10" s="13">
        <v>31</v>
      </c>
      <c r="E10" s="14"/>
      <c r="F10" s="14"/>
    </row>
    <row r="11" spans="1:6" ht="45">
      <c r="A11" s="11" t="s">
        <v>18</v>
      </c>
      <c r="B11" s="23" t="s">
        <v>19</v>
      </c>
      <c r="C11" s="12" t="s">
        <v>15</v>
      </c>
      <c r="D11" s="13">
        <v>9</v>
      </c>
      <c r="E11" s="14"/>
      <c r="F11" s="14"/>
    </row>
    <row r="12" spans="1:6" ht="45">
      <c r="A12" s="11" t="s">
        <v>20</v>
      </c>
      <c r="B12" s="23" t="s">
        <v>21</v>
      </c>
      <c r="C12" s="12" t="s">
        <v>15</v>
      </c>
      <c r="D12" s="13">
        <v>3</v>
      </c>
      <c r="E12" s="14"/>
      <c r="F12" s="14"/>
    </row>
    <row r="13" spans="1:6" ht="45">
      <c r="A13" s="11" t="s">
        <v>22</v>
      </c>
      <c r="B13" s="23" t="s">
        <v>23</v>
      </c>
      <c r="C13" s="12" t="s">
        <v>15</v>
      </c>
      <c r="D13" s="13">
        <v>1</v>
      </c>
      <c r="E13" s="14"/>
      <c r="F13" s="14"/>
    </row>
    <row r="14" spans="1:6" ht="45">
      <c r="A14" s="11" t="s">
        <v>24</v>
      </c>
      <c r="B14" s="23" t="s">
        <v>25</v>
      </c>
      <c r="C14" s="12" t="s">
        <v>15</v>
      </c>
      <c r="D14" s="13">
        <v>1</v>
      </c>
      <c r="E14" s="14"/>
      <c r="F14" s="14"/>
    </row>
    <row r="15" spans="1:6" ht="60">
      <c r="A15" s="11" t="s">
        <v>26</v>
      </c>
      <c r="B15" s="23" t="s">
        <v>27</v>
      </c>
      <c r="C15" s="12" t="s">
        <v>15</v>
      </c>
      <c r="D15" s="13">
        <v>2</v>
      </c>
      <c r="E15" s="14"/>
      <c r="F15" s="14"/>
    </row>
    <row r="16" spans="1:6">
      <c r="A16" s="8" t="s">
        <v>28</v>
      </c>
      <c r="B16" s="22" t="s">
        <v>29</v>
      </c>
      <c r="C16" s="3"/>
      <c r="D16" s="9"/>
      <c r="E16" s="10"/>
      <c r="F16" s="10">
        <f>+SUM(F17:F26)</f>
        <v>0</v>
      </c>
    </row>
    <row r="17" spans="1:6" ht="87" customHeight="1">
      <c r="A17" s="11" t="s">
        <v>30</v>
      </c>
      <c r="B17" s="23" t="s">
        <v>31</v>
      </c>
      <c r="C17" s="12" t="s">
        <v>32</v>
      </c>
      <c r="D17" s="13">
        <v>102</v>
      </c>
      <c r="E17" s="14"/>
      <c r="F17" s="14"/>
    </row>
    <row r="18" spans="1:6" ht="87" customHeight="1">
      <c r="A18" s="11" t="s">
        <v>33</v>
      </c>
      <c r="B18" s="23" t="s">
        <v>34</v>
      </c>
      <c r="C18" s="12" t="s">
        <v>32</v>
      </c>
      <c r="D18" s="13">
        <v>323</v>
      </c>
      <c r="E18" s="14"/>
      <c r="F18" s="14"/>
    </row>
    <row r="19" spans="1:6" ht="87" customHeight="1">
      <c r="A19" s="11" t="s">
        <v>35</v>
      </c>
      <c r="B19" s="23" t="s">
        <v>36</v>
      </c>
      <c r="C19" s="12" t="s">
        <v>32</v>
      </c>
      <c r="D19" s="13">
        <v>201</v>
      </c>
      <c r="E19" s="14"/>
      <c r="F19" s="14"/>
    </row>
    <row r="20" spans="1:6" ht="87" customHeight="1">
      <c r="A20" s="11" t="s">
        <v>37</v>
      </c>
      <c r="B20" s="23" t="s">
        <v>38</v>
      </c>
      <c r="C20" s="12" t="s">
        <v>32</v>
      </c>
      <c r="D20" s="13">
        <v>65</v>
      </c>
      <c r="E20" s="14"/>
      <c r="F20" s="14"/>
    </row>
    <row r="21" spans="1:6" ht="87" customHeight="1">
      <c r="A21" s="11" t="s">
        <v>39</v>
      </c>
      <c r="B21" s="23" t="s">
        <v>40</v>
      </c>
      <c r="C21" s="12" t="s">
        <v>32</v>
      </c>
      <c r="D21" s="13">
        <v>5</v>
      </c>
      <c r="E21" s="14"/>
      <c r="F21" s="14"/>
    </row>
    <row r="22" spans="1:6" ht="75">
      <c r="A22" s="11" t="s">
        <v>41</v>
      </c>
      <c r="B22" s="23" t="s">
        <v>42</v>
      </c>
      <c r="C22" s="12" t="s">
        <v>15</v>
      </c>
      <c r="D22" s="13">
        <v>36</v>
      </c>
      <c r="E22" s="14"/>
      <c r="F22" s="14"/>
    </row>
    <row r="23" spans="1:6" ht="75">
      <c r="A23" s="11" t="s">
        <v>43</v>
      </c>
      <c r="B23" s="23" t="s">
        <v>44</v>
      </c>
      <c r="C23" s="12" t="s">
        <v>15</v>
      </c>
      <c r="D23" s="13">
        <v>13</v>
      </c>
      <c r="E23" s="14"/>
      <c r="F23" s="14"/>
    </row>
    <row r="24" spans="1:6" ht="45">
      <c r="A24" s="11" t="s">
        <v>45</v>
      </c>
      <c r="B24" s="23" t="s">
        <v>46</v>
      </c>
      <c r="C24" s="12" t="s">
        <v>15</v>
      </c>
      <c r="D24" s="13">
        <v>208</v>
      </c>
      <c r="E24" s="14"/>
      <c r="F24" s="14"/>
    </row>
    <row r="25" spans="1:6" ht="90">
      <c r="A25" s="11" t="s">
        <v>47</v>
      </c>
      <c r="B25" s="23" t="s">
        <v>48</v>
      </c>
      <c r="C25" s="12" t="s">
        <v>15</v>
      </c>
      <c r="D25" s="13">
        <v>6</v>
      </c>
      <c r="E25" s="14"/>
      <c r="F25" s="14"/>
    </row>
    <row r="26" spans="1:6" ht="90">
      <c r="A26" s="11" t="s">
        <v>49</v>
      </c>
      <c r="B26" s="23" t="s">
        <v>50</v>
      </c>
      <c r="C26" s="12" t="s">
        <v>15</v>
      </c>
      <c r="D26" s="13">
        <v>2</v>
      </c>
      <c r="E26" s="14"/>
      <c r="F26" s="14"/>
    </row>
    <row r="27" spans="1:6">
      <c r="A27" s="8" t="s">
        <v>51</v>
      </c>
      <c r="B27" s="22" t="s">
        <v>52</v>
      </c>
      <c r="C27" s="3"/>
      <c r="D27" s="9"/>
      <c r="E27" s="10"/>
      <c r="F27" s="10">
        <f>+SUM(F28)</f>
        <v>0</v>
      </c>
    </row>
    <row r="28" spans="1:6" s="29" customFormat="1" ht="105">
      <c r="A28" s="25" t="s">
        <v>53</v>
      </c>
      <c r="B28" s="23" t="s">
        <v>54</v>
      </c>
      <c r="C28" s="26" t="s">
        <v>55</v>
      </c>
      <c r="D28" s="27">
        <v>1</v>
      </c>
      <c r="E28" s="28"/>
      <c r="F28" s="28">
        <f t="shared" ref="F28:F39" si="0">+D28*E28</f>
        <v>0</v>
      </c>
    </row>
    <row r="29" spans="1:6">
      <c r="A29" s="8" t="s">
        <v>56</v>
      </c>
      <c r="B29" s="22" t="s">
        <v>57</v>
      </c>
      <c r="C29" s="3"/>
      <c r="D29" s="9"/>
      <c r="E29" s="10"/>
      <c r="F29" s="10">
        <f>+SUM(F30)</f>
        <v>0</v>
      </c>
    </row>
    <row r="30" spans="1:6" ht="105">
      <c r="A30" s="11" t="s">
        <v>58</v>
      </c>
      <c r="B30" s="23" t="s">
        <v>59</v>
      </c>
      <c r="C30" s="12" t="s">
        <v>55</v>
      </c>
      <c r="D30" s="13">
        <v>1</v>
      </c>
      <c r="E30" s="15"/>
      <c r="F30" s="15">
        <f t="shared" si="0"/>
        <v>0</v>
      </c>
    </row>
    <row r="31" spans="1:6">
      <c r="A31" s="8" t="s">
        <v>60</v>
      </c>
      <c r="B31" s="22" t="s">
        <v>61</v>
      </c>
      <c r="C31" s="3"/>
      <c r="D31" s="9"/>
      <c r="E31" s="10"/>
      <c r="F31" s="10">
        <f>+SUM(F32:F35)</f>
        <v>0</v>
      </c>
    </row>
    <row r="32" spans="1:6" ht="105">
      <c r="A32" s="11" t="s">
        <v>62</v>
      </c>
      <c r="B32" s="23" t="s">
        <v>63</v>
      </c>
      <c r="C32" s="12" t="s">
        <v>15</v>
      </c>
      <c r="D32" s="13">
        <v>10</v>
      </c>
      <c r="E32" s="15"/>
      <c r="F32" s="15">
        <f t="shared" si="0"/>
        <v>0</v>
      </c>
    </row>
    <row r="33" spans="1:6" ht="105">
      <c r="A33" s="11" t="s">
        <v>64</v>
      </c>
      <c r="B33" s="23" t="s">
        <v>65</v>
      </c>
      <c r="C33" s="12" t="s">
        <v>15</v>
      </c>
      <c r="D33" s="13">
        <v>1</v>
      </c>
      <c r="E33" s="15"/>
      <c r="F33" s="15">
        <f t="shared" si="0"/>
        <v>0</v>
      </c>
    </row>
    <row r="34" spans="1:6" ht="105">
      <c r="A34" s="11" t="s">
        <v>66</v>
      </c>
      <c r="B34" s="23" t="s">
        <v>67</v>
      </c>
      <c r="C34" s="12" t="s">
        <v>32</v>
      </c>
      <c r="D34" s="13">
        <v>487</v>
      </c>
      <c r="E34" s="15"/>
      <c r="F34" s="15">
        <f t="shared" si="0"/>
        <v>0</v>
      </c>
    </row>
    <row r="35" spans="1:6" ht="60">
      <c r="A35" s="11" t="s">
        <v>68</v>
      </c>
      <c r="B35" s="23" t="s">
        <v>69</v>
      </c>
      <c r="C35" s="12" t="s">
        <v>70</v>
      </c>
      <c r="D35" s="13">
        <v>93.5</v>
      </c>
      <c r="E35" s="15"/>
      <c r="F35" s="15">
        <f t="shared" si="0"/>
        <v>0</v>
      </c>
    </row>
    <row r="36" spans="1:6">
      <c r="A36" s="34">
        <v>2</v>
      </c>
      <c r="B36" s="35" t="s">
        <v>71</v>
      </c>
      <c r="C36" s="36"/>
      <c r="D36" s="37"/>
      <c r="E36" s="38"/>
      <c r="F36" s="38">
        <f>+F37+F43+F51+F53+F55</f>
        <v>0</v>
      </c>
    </row>
    <row r="37" spans="1:6">
      <c r="A37" s="16" t="s">
        <v>72</v>
      </c>
      <c r="B37" s="22" t="s">
        <v>12</v>
      </c>
      <c r="C37" s="3"/>
      <c r="D37" s="9"/>
      <c r="E37" s="17"/>
      <c r="F37" s="17">
        <f>+SUM(F38:F42)</f>
        <v>0</v>
      </c>
    </row>
    <row r="38" spans="1:6" ht="45">
      <c r="A38" s="18" t="s">
        <v>73</v>
      </c>
      <c r="B38" s="23" t="s">
        <v>14</v>
      </c>
      <c r="C38" s="12" t="s">
        <v>15</v>
      </c>
      <c r="D38" s="13">
        <v>9</v>
      </c>
      <c r="E38" s="19"/>
      <c r="F38" s="19">
        <f t="shared" si="0"/>
        <v>0</v>
      </c>
    </row>
    <row r="39" spans="1:6" ht="45">
      <c r="A39" s="18" t="s">
        <v>74</v>
      </c>
      <c r="B39" s="23" t="s">
        <v>17</v>
      </c>
      <c r="C39" s="12" t="s">
        <v>15</v>
      </c>
      <c r="D39" s="13">
        <v>2</v>
      </c>
      <c r="E39" s="19"/>
      <c r="F39" s="19">
        <f t="shared" si="0"/>
        <v>0</v>
      </c>
    </row>
    <row r="40" spans="1:6" ht="45">
      <c r="A40" s="18" t="s">
        <v>75</v>
      </c>
      <c r="B40" s="23" t="s">
        <v>19</v>
      </c>
      <c r="C40" s="12" t="s">
        <v>15</v>
      </c>
      <c r="D40" s="13">
        <v>1</v>
      </c>
      <c r="E40" s="19"/>
      <c r="F40" s="19">
        <f t="shared" ref="F40:F74" si="1">+D40*E40</f>
        <v>0</v>
      </c>
    </row>
    <row r="41" spans="1:6" ht="45">
      <c r="A41" s="18" t="s">
        <v>76</v>
      </c>
      <c r="B41" s="23" t="s">
        <v>77</v>
      </c>
      <c r="C41" s="12" t="s">
        <v>15</v>
      </c>
      <c r="D41" s="13">
        <v>1</v>
      </c>
      <c r="E41" s="19"/>
      <c r="F41" s="19">
        <f t="shared" si="1"/>
        <v>0</v>
      </c>
    </row>
    <row r="42" spans="1:6" ht="45">
      <c r="A42" s="18" t="s">
        <v>78</v>
      </c>
      <c r="B42" s="23" t="s">
        <v>25</v>
      </c>
      <c r="C42" s="12" t="s">
        <v>15</v>
      </c>
      <c r="D42" s="13">
        <v>1</v>
      </c>
      <c r="E42" s="19"/>
      <c r="F42" s="19">
        <f t="shared" si="1"/>
        <v>0</v>
      </c>
    </row>
    <row r="43" spans="1:6">
      <c r="A43" s="16" t="s">
        <v>79</v>
      </c>
      <c r="B43" s="22" t="s">
        <v>29</v>
      </c>
      <c r="C43" s="3"/>
      <c r="D43" s="9"/>
      <c r="E43" s="17"/>
      <c r="F43" s="17">
        <f>+SUM(F44:F50)</f>
        <v>0</v>
      </c>
    </row>
    <row r="44" spans="1:6" ht="90">
      <c r="A44" s="18" t="s">
        <v>80</v>
      </c>
      <c r="B44" s="23" t="s">
        <v>31</v>
      </c>
      <c r="C44" s="12" t="s">
        <v>32</v>
      </c>
      <c r="D44" s="13">
        <v>15</v>
      </c>
      <c r="E44" s="19"/>
      <c r="F44" s="19">
        <f t="shared" si="1"/>
        <v>0</v>
      </c>
    </row>
    <row r="45" spans="1:6" ht="90">
      <c r="A45" s="18" t="s">
        <v>81</v>
      </c>
      <c r="B45" s="23" t="s">
        <v>82</v>
      </c>
      <c r="C45" s="12" t="s">
        <v>32</v>
      </c>
      <c r="D45" s="13">
        <v>53</v>
      </c>
      <c r="E45" s="19"/>
      <c r="F45" s="19">
        <f t="shared" si="1"/>
        <v>0</v>
      </c>
    </row>
    <row r="46" spans="1:6" ht="90">
      <c r="A46" s="18" t="s">
        <v>83</v>
      </c>
      <c r="B46" s="23" t="s">
        <v>36</v>
      </c>
      <c r="C46" s="12" t="s">
        <v>32</v>
      </c>
      <c r="D46" s="13">
        <v>53</v>
      </c>
      <c r="E46" s="19"/>
      <c r="F46" s="19">
        <f t="shared" si="1"/>
        <v>0</v>
      </c>
    </row>
    <row r="47" spans="1:6" ht="90">
      <c r="A47" s="18" t="s">
        <v>84</v>
      </c>
      <c r="B47" s="23" t="s">
        <v>40</v>
      </c>
      <c r="C47" s="12" t="s">
        <v>32</v>
      </c>
      <c r="D47" s="13">
        <v>15</v>
      </c>
      <c r="E47" s="19"/>
      <c r="F47" s="19">
        <f t="shared" si="1"/>
        <v>0</v>
      </c>
    </row>
    <row r="48" spans="1:6" ht="75">
      <c r="A48" s="18" t="s">
        <v>85</v>
      </c>
      <c r="B48" s="23" t="s">
        <v>86</v>
      </c>
      <c r="C48" s="12" t="s">
        <v>15</v>
      </c>
      <c r="D48" s="13">
        <v>11</v>
      </c>
      <c r="E48" s="19"/>
      <c r="F48" s="19">
        <f t="shared" si="1"/>
        <v>0</v>
      </c>
    </row>
    <row r="49" spans="1:6" ht="75">
      <c r="A49" s="18" t="s">
        <v>87</v>
      </c>
      <c r="B49" s="23" t="s">
        <v>88</v>
      </c>
      <c r="C49" s="12" t="s">
        <v>15</v>
      </c>
      <c r="D49" s="13">
        <v>3</v>
      </c>
      <c r="E49" s="19"/>
      <c r="F49" s="19">
        <f t="shared" si="1"/>
        <v>0</v>
      </c>
    </row>
    <row r="50" spans="1:6" ht="45">
      <c r="A50" s="18" t="s">
        <v>89</v>
      </c>
      <c r="B50" s="23" t="s">
        <v>46</v>
      </c>
      <c r="C50" s="12" t="s">
        <v>15</v>
      </c>
      <c r="D50" s="13">
        <v>14</v>
      </c>
      <c r="E50" s="19"/>
      <c r="F50" s="19">
        <f t="shared" si="1"/>
        <v>0</v>
      </c>
    </row>
    <row r="51" spans="1:6">
      <c r="A51" s="16" t="s">
        <v>90</v>
      </c>
      <c r="B51" s="22" t="s">
        <v>52</v>
      </c>
      <c r="C51" s="3"/>
      <c r="D51" s="9"/>
      <c r="E51" s="17"/>
      <c r="F51" s="17">
        <f>+SUM(F52)</f>
        <v>0</v>
      </c>
    </row>
    <row r="52" spans="1:6" ht="90">
      <c r="A52" s="18" t="s">
        <v>91</v>
      </c>
      <c r="B52" s="23" t="s">
        <v>92</v>
      </c>
      <c r="C52" s="12" t="s">
        <v>55</v>
      </c>
      <c r="D52" s="13">
        <v>1</v>
      </c>
      <c r="E52" s="19"/>
      <c r="F52" s="19">
        <f t="shared" si="1"/>
        <v>0</v>
      </c>
    </row>
    <row r="53" spans="1:6">
      <c r="A53" s="16" t="s">
        <v>93</v>
      </c>
      <c r="B53" s="22" t="s">
        <v>57</v>
      </c>
      <c r="C53" s="3"/>
      <c r="D53" s="9"/>
      <c r="E53" s="17"/>
      <c r="F53" s="17">
        <f>+SUM(F54)</f>
        <v>0</v>
      </c>
    </row>
    <row r="54" spans="1:6" s="29" customFormat="1" ht="105">
      <c r="A54" s="30" t="s">
        <v>94</v>
      </c>
      <c r="B54" s="23" t="s">
        <v>59</v>
      </c>
      <c r="C54" s="26" t="s">
        <v>55</v>
      </c>
      <c r="D54" s="27">
        <v>1</v>
      </c>
      <c r="E54" s="28"/>
      <c r="F54" s="28">
        <f t="shared" si="1"/>
        <v>0</v>
      </c>
    </row>
    <row r="55" spans="1:6">
      <c r="A55" s="16" t="s">
        <v>95</v>
      </c>
      <c r="B55" s="22" t="s">
        <v>61</v>
      </c>
      <c r="C55" s="3"/>
      <c r="D55" s="9"/>
      <c r="E55" s="17"/>
      <c r="F55" s="17">
        <f>+SUM(F56:F59)</f>
        <v>0</v>
      </c>
    </row>
    <row r="56" spans="1:6" ht="105">
      <c r="A56" s="18" t="s">
        <v>96</v>
      </c>
      <c r="B56" s="23" t="s">
        <v>63</v>
      </c>
      <c r="C56" s="12" t="s">
        <v>15</v>
      </c>
      <c r="D56" s="13">
        <v>4</v>
      </c>
      <c r="E56" s="19"/>
      <c r="F56" s="19">
        <f t="shared" si="1"/>
        <v>0</v>
      </c>
    </row>
    <row r="57" spans="1:6" ht="105">
      <c r="A57" s="18" t="s">
        <v>97</v>
      </c>
      <c r="B57" s="23" t="s">
        <v>65</v>
      </c>
      <c r="C57" s="12" t="s">
        <v>15</v>
      </c>
      <c r="D57" s="13">
        <v>3</v>
      </c>
      <c r="E57" s="19"/>
      <c r="F57" s="19">
        <f t="shared" si="1"/>
        <v>0</v>
      </c>
    </row>
    <row r="58" spans="1:6" ht="105">
      <c r="A58" s="18" t="s">
        <v>98</v>
      </c>
      <c r="B58" s="23" t="s">
        <v>67</v>
      </c>
      <c r="C58" s="12" t="s">
        <v>32</v>
      </c>
      <c r="D58" s="13">
        <v>95</v>
      </c>
      <c r="E58" s="19"/>
      <c r="F58" s="19">
        <f t="shared" si="1"/>
        <v>0</v>
      </c>
    </row>
    <row r="59" spans="1:6" ht="60">
      <c r="A59" s="18" t="s">
        <v>99</v>
      </c>
      <c r="B59" s="23" t="s">
        <v>69</v>
      </c>
      <c r="C59" s="12" t="s">
        <v>70</v>
      </c>
      <c r="D59" s="13">
        <v>17.7</v>
      </c>
      <c r="E59" s="19"/>
      <c r="F59" s="19">
        <f t="shared" si="1"/>
        <v>0</v>
      </c>
    </row>
    <row r="60" spans="1:6">
      <c r="A60" s="34">
        <v>3</v>
      </c>
      <c r="B60" s="35" t="s">
        <v>100</v>
      </c>
      <c r="C60" s="36"/>
      <c r="D60" s="37"/>
      <c r="E60" s="38"/>
      <c r="F60" s="38">
        <f>F61+F65+F76+F78+F80</f>
        <v>0</v>
      </c>
    </row>
    <row r="61" spans="1:6">
      <c r="A61" s="16" t="s">
        <v>101</v>
      </c>
      <c r="B61" s="22" t="s">
        <v>12</v>
      </c>
      <c r="C61" s="3"/>
      <c r="D61" s="9"/>
      <c r="E61" s="17"/>
      <c r="F61" s="17">
        <f>+SUM(F62:F64)</f>
        <v>0</v>
      </c>
    </row>
    <row r="62" spans="1:6" ht="45">
      <c r="A62" s="18" t="s">
        <v>102</v>
      </c>
      <c r="B62" s="23" t="s">
        <v>14</v>
      </c>
      <c r="C62" s="12" t="s">
        <v>15</v>
      </c>
      <c r="D62" s="13">
        <v>9</v>
      </c>
      <c r="E62" s="19"/>
      <c r="F62" s="19">
        <f t="shared" si="1"/>
        <v>0</v>
      </c>
    </row>
    <row r="63" spans="1:6" ht="45">
      <c r="A63" s="18" t="s">
        <v>103</v>
      </c>
      <c r="B63" s="23" t="s">
        <v>17</v>
      </c>
      <c r="C63" s="12" t="s">
        <v>15</v>
      </c>
      <c r="D63" s="13">
        <v>2</v>
      </c>
      <c r="E63" s="19"/>
      <c r="F63" s="19">
        <f t="shared" si="1"/>
        <v>0</v>
      </c>
    </row>
    <row r="64" spans="1:6" ht="45">
      <c r="A64" s="18" t="s">
        <v>104</v>
      </c>
      <c r="B64" s="23" t="s">
        <v>21</v>
      </c>
      <c r="C64" s="12" t="s">
        <v>15</v>
      </c>
      <c r="D64" s="13">
        <v>3</v>
      </c>
      <c r="E64" s="19"/>
      <c r="F64" s="19">
        <f t="shared" si="1"/>
        <v>0</v>
      </c>
    </row>
    <row r="65" spans="1:6">
      <c r="A65" s="16" t="s">
        <v>105</v>
      </c>
      <c r="B65" s="22" t="s">
        <v>29</v>
      </c>
      <c r="C65" s="3"/>
      <c r="D65" s="9"/>
      <c r="E65" s="17"/>
      <c r="F65" s="17">
        <f>+SUM(F66:F75)</f>
        <v>0</v>
      </c>
    </row>
    <row r="66" spans="1:6" ht="90">
      <c r="A66" s="18" t="s">
        <v>106</v>
      </c>
      <c r="B66" s="23" t="s">
        <v>82</v>
      </c>
      <c r="C66" s="12" t="s">
        <v>32</v>
      </c>
      <c r="D66" s="13">
        <v>68</v>
      </c>
      <c r="E66" s="19"/>
      <c r="F66" s="19">
        <f t="shared" si="1"/>
        <v>0</v>
      </c>
    </row>
    <row r="67" spans="1:6" ht="90">
      <c r="A67" s="18" t="s">
        <v>107</v>
      </c>
      <c r="B67" s="23" t="s">
        <v>36</v>
      </c>
      <c r="C67" s="12" t="s">
        <v>32</v>
      </c>
      <c r="D67" s="13">
        <v>213</v>
      </c>
      <c r="E67" s="19"/>
      <c r="F67" s="19">
        <f t="shared" si="1"/>
        <v>0</v>
      </c>
    </row>
    <row r="68" spans="1:6" ht="90">
      <c r="A68" s="18" t="s">
        <v>108</v>
      </c>
      <c r="B68" s="23" t="s">
        <v>38</v>
      </c>
      <c r="C68" s="12" t="s">
        <v>32</v>
      </c>
      <c r="D68" s="13">
        <v>8</v>
      </c>
      <c r="E68" s="19"/>
      <c r="F68" s="19">
        <f t="shared" si="1"/>
        <v>0</v>
      </c>
    </row>
    <row r="69" spans="1:6" ht="90">
      <c r="A69" s="18" t="s">
        <v>109</v>
      </c>
      <c r="B69" s="23" t="s">
        <v>40</v>
      </c>
      <c r="C69" s="12" t="s">
        <v>32</v>
      </c>
      <c r="D69" s="13">
        <v>153</v>
      </c>
      <c r="E69" s="19"/>
      <c r="F69" s="19">
        <f t="shared" si="1"/>
        <v>0</v>
      </c>
    </row>
    <row r="70" spans="1:6" ht="75">
      <c r="A70" s="18" t="s">
        <v>110</v>
      </c>
      <c r="B70" s="23" t="s">
        <v>86</v>
      </c>
      <c r="C70" s="12" t="s">
        <v>15</v>
      </c>
      <c r="D70" s="13">
        <v>11</v>
      </c>
      <c r="E70" s="19"/>
      <c r="F70" s="19">
        <f t="shared" si="1"/>
        <v>0</v>
      </c>
    </row>
    <row r="71" spans="1:6" ht="75">
      <c r="A71" s="18" t="s">
        <v>111</v>
      </c>
      <c r="B71" s="23" t="s">
        <v>88</v>
      </c>
      <c r="C71" s="12" t="s">
        <v>15</v>
      </c>
      <c r="D71" s="13">
        <v>3</v>
      </c>
      <c r="E71" s="19"/>
      <c r="F71" s="19">
        <f t="shared" si="1"/>
        <v>0</v>
      </c>
    </row>
    <row r="72" spans="1:6" ht="45">
      <c r="A72" s="18" t="s">
        <v>112</v>
      </c>
      <c r="B72" s="23" t="s">
        <v>46</v>
      </c>
      <c r="C72" s="12" t="s">
        <v>15</v>
      </c>
      <c r="D72" s="13">
        <v>40</v>
      </c>
      <c r="E72" s="19"/>
      <c r="F72" s="19">
        <f t="shared" si="1"/>
        <v>0</v>
      </c>
    </row>
    <row r="73" spans="1:6" ht="75">
      <c r="A73" s="18" t="s">
        <v>113</v>
      </c>
      <c r="B73" s="23" t="s">
        <v>114</v>
      </c>
      <c r="C73" s="12" t="s">
        <v>15</v>
      </c>
      <c r="D73" s="13">
        <v>10</v>
      </c>
      <c r="E73" s="19"/>
      <c r="F73" s="19">
        <f t="shared" si="1"/>
        <v>0</v>
      </c>
    </row>
    <row r="74" spans="1:6" ht="90">
      <c r="A74" s="18" t="s">
        <v>115</v>
      </c>
      <c r="B74" s="23" t="s">
        <v>116</v>
      </c>
      <c r="C74" s="12" t="s">
        <v>15</v>
      </c>
      <c r="D74" s="13">
        <v>5</v>
      </c>
      <c r="E74" s="19"/>
      <c r="F74" s="19">
        <f t="shared" si="1"/>
        <v>0</v>
      </c>
    </row>
    <row r="75" spans="1:6" ht="90">
      <c r="A75" s="18" t="s">
        <v>117</v>
      </c>
      <c r="B75" s="23" t="s">
        <v>118</v>
      </c>
      <c r="C75" s="12" t="s">
        <v>15</v>
      </c>
      <c r="D75" s="13">
        <v>2</v>
      </c>
      <c r="E75" s="19"/>
      <c r="F75" s="19">
        <f t="shared" ref="F75:F102" si="2">+D75*E75</f>
        <v>0</v>
      </c>
    </row>
    <row r="76" spans="1:6">
      <c r="A76" s="16" t="s">
        <v>119</v>
      </c>
      <c r="B76" s="22" t="s">
        <v>52</v>
      </c>
      <c r="C76" s="3"/>
      <c r="D76" s="9"/>
      <c r="E76" s="17"/>
      <c r="F76" s="17">
        <f>+F77</f>
        <v>0</v>
      </c>
    </row>
    <row r="77" spans="1:6" s="29" customFormat="1" ht="90">
      <c r="A77" s="30" t="s">
        <v>120</v>
      </c>
      <c r="B77" s="23" t="s">
        <v>92</v>
      </c>
      <c r="C77" s="26" t="s">
        <v>55</v>
      </c>
      <c r="D77" s="27">
        <v>1</v>
      </c>
      <c r="E77" s="28"/>
      <c r="F77" s="28">
        <f t="shared" si="2"/>
        <v>0</v>
      </c>
    </row>
    <row r="78" spans="1:6" s="29" customFormat="1">
      <c r="A78" s="33" t="s">
        <v>121</v>
      </c>
      <c r="B78" s="22" t="s">
        <v>57</v>
      </c>
      <c r="C78" s="39"/>
      <c r="D78" s="40"/>
      <c r="E78" s="41"/>
      <c r="F78" s="41">
        <f>+SUM(F79)</f>
        <v>0</v>
      </c>
    </row>
    <row r="79" spans="1:6" s="29" customFormat="1" ht="105">
      <c r="A79" s="30" t="s">
        <v>122</v>
      </c>
      <c r="B79" s="23" t="s">
        <v>59</v>
      </c>
      <c r="C79" s="26" t="s">
        <v>55</v>
      </c>
      <c r="D79" s="27">
        <v>1</v>
      </c>
      <c r="E79" s="28"/>
      <c r="F79" s="28">
        <f>D79*E79</f>
        <v>0</v>
      </c>
    </row>
    <row r="80" spans="1:6">
      <c r="A80" s="16" t="s">
        <v>123</v>
      </c>
      <c r="B80" s="22" t="s">
        <v>61</v>
      </c>
      <c r="C80" s="3"/>
      <c r="D80" s="9"/>
      <c r="E80" s="17"/>
      <c r="F80" s="17">
        <f>+SUM(F81:F83)</f>
        <v>0</v>
      </c>
    </row>
    <row r="81" spans="1:6" ht="105">
      <c r="A81" s="18" t="s">
        <v>124</v>
      </c>
      <c r="B81" s="23" t="s">
        <v>63</v>
      </c>
      <c r="C81" s="12" t="s">
        <v>15</v>
      </c>
      <c r="D81" s="13">
        <v>2</v>
      </c>
      <c r="E81" s="19"/>
      <c r="F81" s="19">
        <f t="shared" si="2"/>
        <v>0</v>
      </c>
    </row>
    <row r="82" spans="1:6" ht="105">
      <c r="A82" s="18" t="s">
        <v>125</v>
      </c>
      <c r="B82" s="23" t="s">
        <v>67</v>
      </c>
      <c r="C82" s="12" t="s">
        <v>32</v>
      </c>
      <c r="D82" s="13">
        <v>309</v>
      </c>
      <c r="E82" s="19"/>
      <c r="F82" s="19">
        <f t="shared" si="2"/>
        <v>0</v>
      </c>
    </row>
    <row r="83" spans="1:6" ht="60">
      <c r="A83" s="18" t="s">
        <v>126</v>
      </c>
      <c r="B83" s="23" t="s">
        <v>69</v>
      </c>
      <c r="C83" s="12" t="s">
        <v>70</v>
      </c>
      <c r="D83" s="13">
        <v>58</v>
      </c>
      <c r="E83" s="19"/>
      <c r="F83" s="19">
        <f t="shared" si="2"/>
        <v>0</v>
      </c>
    </row>
    <row r="84" spans="1:6">
      <c r="A84" s="34">
        <v>4</v>
      </c>
      <c r="B84" s="35" t="s">
        <v>127</v>
      </c>
      <c r="C84" s="36"/>
      <c r="D84" s="37"/>
      <c r="E84" s="38"/>
      <c r="F84" s="38">
        <f>F85+F91+F103+F105+F107</f>
        <v>0</v>
      </c>
    </row>
    <row r="85" spans="1:6">
      <c r="A85" s="16" t="s">
        <v>128</v>
      </c>
      <c r="B85" s="22" t="s">
        <v>12</v>
      </c>
      <c r="C85" s="3"/>
      <c r="D85" s="9"/>
      <c r="E85" s="17"/>
      <c r="F85" s="17">
        <f>+SUM(F86:F90)</f>
        <v>0</v>
      </c>
    </row>
    <row r="86" spans="1:6" ht="45">
      <c r="A86" s="18" t="s">
        <v>129</v>
      </c>
      <c r="B86" s="23" t="s">
        <v>14</v>
      </c>
      <c r="C86" s="12" t="s">
        <v>15</v>
      </c>
      <c r="D86" s="13">
        <v>1</v>
      </c>
      <c r="E86" s="19"/>
      <c r="F86" s="19">
        <f t="shared" si="2"/>
        <v>0</v>
      </c>
    </row>
    <row r="87" spans="1:6" ht="45">
      <c r="A87" s="18" t="s">
        <v>130</v>
      </c>
      <c r="B87" s="23" t="s">
        <v>131</v>
      </c>
      <c r="C87" s="12" t="s">
        <v>15</v>
      </c>
      <c r="D87" s="13">
        <v>3</v>
      </c>
      <c r="E87" s="19"/>
      <c r="F87" s="19">
        <f t="shared" si="2"/>
        <v>0</v>
      </c>
    </row>
    <row r="88" spans="1:6" ht="45">
      <c r="A88" s="18" t="s">
        <v>132</v>
      </c>
      <c r="B88" s="23" t="s">
        <v>21</v>
      </c>
      <c r="C88" s="12" t="s">
        <v>15</v>
      </c>
      <c r="D88" s="13">
        <v>5</v>
      </c>
      <c r="E88" s="19"/>
      <c r="F88" s="19">
        <f t="shared" si="2"/>
        <v>0</v>
      </c>
    </row>
    <row r="89" spans="1:6" ht="45">
      <c r="A89" s="18" t="s">
        <v>133</v>
      </c>
      <c r="B89" s="23" t="s">
        <v>134</v>
      </c>
      <c r="C89" s="12" t="s">
        <v>15</v>
      </c>
      <c r="D89" s="13">
        <v>1</v>
      </c>
      <c r="E89" s="19"/>
      <c r="F89" s="19">
        <f t="shared" si="2"/>
        <v>0</v>
      </c>
    </row>
    <row r="90" spans="1:6" ht="45">
      <c r="A90" s="18" t="s">
        <v>135</v>
      </c>
      <c r="B90" s="23" t="s">
        <v>136</v>
      </c>
      <c r="C90" s="12" t="s">
        <v>15</v>
      </c>
      <c r="D90" s="13">
        <v>2</v>
      </c>
      <c r="E90" s="19"/>
      <c r="F90" s="19">
        <f t="shared" si="2"/>
        <v>0</v>
      </c>
    </row>
    <row r="91" spans="1:6">
      <c r="A91" s="16" t="s">
        <v>137</v>
      </c>
      <c r="B91" s="22" t="s">
        <v>29</v>
      </c>
      <c r="C91" s="3"/>
      <c r="D91" s="9"/>
      <c r="E91" s="17"/>
      <c r="F91" s="17">
        <f>+SUM(F92:F102)</f>
        <v>0</v>
      </c>
    </row>
    <row r="92" spans="1:6" ht="90">
      <c r="A92" s="18" t="s">
        <v>138</v>
      </c>
      <c r="B92" s="23" t="s">
        <v>82</v>
      </c>
      <c r="C92" s="12" t="s">
        <v>32</v>
      </c>
      <c r="D92" s="13">
        <v>62</v>
      </c>
      <c r="E92" s="19"/>
      <c r="F92" s="19">
        <f t="shared" si="2"/>
        <v>0</v>
      </c>
    </row>
    <row r="93" spans="1:6" ht="90">
      <c r="A93" s="18" t="s">
        <v>139</v>
      </c>
      <c r="B93" s="23" t="s">
        <v>36</v>
      </c>
      <c r="C93" s="12" t="s">
        <v>32</v>
      </c>
      <c r="D93" s="13">
        <v>48</v>
      </c>
      <c r="E93" s="19"/>
      <c r="F93" s="19">
        <f t="shared" si="2"/>
        <v>0</v>
      </c>
    </row>
    <row r="94" spans="1:6" ht="90">
      <c r="A94" s="18" t="s">
        <v>140</v>
      </c>
      <c r="B94" s="23" t="s">
        <v>38</v>
      </c>
      <c r="C94" s="12" t="s">
        <v>32</v>
      </c>
      <c r="D94" s="13">
        <v>40</v>
      </c>
      <c r="E94" s="19"/>
      <c r="F94" s="19">
        <f t="shared" si="2"/>
        <v>0</v>
      </c>
    </row>
    <row r="95" spans="1:6" ht="60">
      <c r="A95" s="18" t="s">
        <v>141</v>
      </c>
      <c r="B95" s="23" t="s">
        <v>142</v>
      </c>
      <c r="C95" s="12" t="s">
        <v>32</v>
      </c>
      <c r="D95" s="13">
        <v>3</v>
      </c>
      <c r="E95" s="19"/>
      <c r="F95" s="19">
        <f t="shared" si="2"/>
        <v>0</v>
      </c>
    </row>
    <row r="96" spans="1:6" ht="90">
      <c r="A96" s="18" t="s">
        <v>143</v>
      </c>
      <c r="B96" s="23" t="s">
        <v>40</v>
      </c>
      <c r="C96" s="12" t="s">
        <v>32</v>
      </c>
      <c r="D96" s="13">
        <v>23</v>
      </c>
      <c r="E96" s="19"/>
      <c r="F96" s="19">
        <f t="shared" si="2"/>
        <v>0</v>
      </c>
    </row>
    <row r="97" spans="1:6" ht="75">
      <c r="A97" s="18" t="s">
        <v>144</v>
      </c>
      <c r="B97" s="23" t="s">
        <v>86</v>
      </c>
      <c r="C97" s="12" t="s">
        <v>15</v>
      </c>
      <c r="D97" s="13">
        <v>4</v>
      </c>
      <c r="E97" s="19"/>
      <c r="F97" s="19">
        <f t="shared" si="2"/>
        <v>0</v>
      </c>
    </row>
    <row r="98" spans="1:6" ht="75">
      <c r="A98" s="18" t="s">
        <v>145</v>
      </c>
      <c r="B98" s="23" t="s">
        <v>88</v>
      </c>
      <c r="C98" s="12" t="s">
        <v>15</v>
      </c>
      <c r="D98" s="13">
        <v>10</v>
      </c>
      <c r="E98" s="19"/>
      <c r="F98" s="19">
        <f t="shared" si="2"/>
        <v>0</v>
      </c>
    </row>
    <row r="99" spans="1:6" ht="45">
      <c r="A99" s="18" t="s">
        <v>146</v>
      </c>
      <c r="B99" s="23" t="s">
        <v>46</v>
      </c>
      <c r="C99" s="12" t="s">
        <v>15</v>
      </c>
      <c r="D99" s="13">
        <v>15</v>
      </c>
      <c r="E99" s="19"/>
      <c r="F99" s="19">
        <f t="shared" si="2"/>
        <v>0</v>
      </c>
    </row>
    <row r="100" spans="1:6" ht="75">
      <c r="A100" s="18" t="s">
        <v>147</v>
      </c>
      <c r="B100" s="23" t="s">
        <v>114</v>
      </c>
      <c r="C100" s="12" t="s">
        <v>15</v>
      </c>
      <c r="D100" s="13">
        <v>2</v>
      </c>
      <c r="E100" s="19"/>
      <c r="F100" s="19">
        <f t="shared" si="2"/>
        <v>0</v>
      </c>
    </row>
    <row r="101" spans="1:6" ht="90">
      <c r="A101" s="18" t="s">
        <v>148</v>
      </c>
      <c r="B101" s="23" t="s">
        <v>116</v>
      </c>
      <c r="C101" s="12" t="s">
        <v>15</v>
      </c>
      <c r="D101" s="13">
        <v>2</v>
      </c>
      <c r="E101" s="19"/>
      <c r="F101" s="19">
        <f t="shared" si="2"/>
        <v>0</v>
      </c>
    </row>
    <row r="102" spans="1:6" ht="90">
      <c r="A102" s="18" t="s">
        <v>149</v>
      </c>
      <c r="B102" s="23" t="s">
        <v>118</v>
      </c>
      <c r="C102" s="12" t="s">
        <v>15</v>
      </c>
      <c r="D102" s="13">
        <v>1</v>
      </c>
      <c r="E102" s="19"/>
      <c r="F102" s="19">
        <f t="shared" si="2"/>
        <v>0</v>
      </c>
    </row>
    <row r="103" spans="1:6">
      <c r="A103" s="16" t="s">
        <v>150</v>
      </c>
      <c r="B103" s="22" t="s">
        <v>52</v>
      </c>
      <c r="C103" s="3"/>
      <c r="D103" s="9"/>
      <c r="E103" s="17"/>
      <c r="F103" s="17">
        <f>+SUM(F104)</f>
        <v>0</v>
      </c>
    </row>
    <row r="104" spans="1:6" s="29" customFormat="1" ht="90">
      <c r="A104" s="30" t="s">
        <v>151</v>
      </c>
      <c r="B104" s="23" t="s">
        <v>92</v>
      </c>
      <c r="C104" s="26" t="s">
        <v>55</v>
      </c>
      <c r="D104" s="27">
        <v>1</v>
      </c>
      <c r="E104" s="28"/>
      <c r="F104" s="28">
        <f t="shared" ref="F104:F133" si="3">+D104*E104</f>
        <v>0</v>
      </c>
    </row>
    <row r="105" spans="1:6" s="29" customFormat="1">
      <c r="A105" s="33" t="s">
        <v>152</v>
      </c>
      <c r="B105" s="22" t="s">
        <v>57</v>
      </c>
      <c r="C105" s="39"/>
      <c r="D105" s="40"/>
      <c r="E105" s="41"/>
      <c r="F105" s="41">
        <f>+SUM(F106)</f>
        <v>0</v>
      </c>
    </row>
    <row r="106" spans="1:6" s="29" customFormat="1" ht="105">
      <c r="A106" s="30" t="s">
        <v>153</v>
      </c>
      <c r="B106" s="23" t="s">
        <v>59</v>
      </c>
      <c r="C106" s="26" t="s">
        <v>55</v>
      </c>
      <c r="D106" s="27">
        <v>1</v>
      </c>
      <c r="E106" s="28"/>
      <c r="F106" s="28">
        <f t="shared" si="3"/>
        <v>0</v>
      </c>
    </row>
    <row r="107" spans="1:6">
      <c r="A107" s="16" t="s">
        <v>154</v>
      </c>
      <c r="B107" s="22" t="s">
        <v>61</v>
      </c>
      <c r="C107" s="3"/>
      <c r="D107" s="9"/>
      <c r="E107" s="17"/>
      <c r="F107" s="17">
        <f>+SUM(F108:F112)</f>
        <v>0</v>
      </c>
    </row>
    <row r="108" spans="1:6" ht="105">
      <c r="A108" s="18" t="s">
        <v>155</v>
      </c>
      <c r="B108" s="23" t="s">
        <v>63</v>
      </c>
      <c r="C108" s="12" t="s">
        <v>15</v>
      </c>
      <c r="D108" s="13">
        <v>3</v>
      </c>
      <c r="E108" s="19"/>
      <c r="F108" s="19">
        <f t="shared" si="3"/>
        <v>0</v>
      </c>
    </row>
    <row r="109" spans="1:6" ht="105">
      <c r="A109" s="18" t="s">
        <v>156</v>
      </c>
      <c r="B109" s="23" t="s">
        <v>157</v>
      </c>
      <c r="C109" s="12" t="s">
        <v>15</v>
      </c>
      <c r="D109" s="13">
        <v>1</v>
      </c>
      <c r="E109" s="19"/>
      <c r="F109" s="19">
        <f t="shared" si="3"/>
        <v>0</v>
      </c>
    </row>
    <row r="110" spans="1:6" ht="105">
      <c r="A110" s="18" t="s">
        <v>158</v>
      </c>
      <c r="B110" s="23" t="s">
        <v>65</v>
      </c>
      <c r="C110" s="12" t="s">
        <v>15</v>
      </c>
      <c r="D110" s="13">
        <v>1</v>
      </c>
      <c r="E110" s="19"/>
      <c r="F110" s="19">
        <f t="shared" si="3"/>
        <v>0</v>
      </c>
    </row>
    <row r="111" spans="1:6" ht="105">
      <c r="A111" s="18" t="s">
        <v>159</v>
      </c>
      <c r="B111" s="23" t="s">
        <v>67</v>
      </c>
      <c r="C111" s="12" t="s">
        <v>32</v>
      </c>
      <c r="D111" s="13">
        <v>123</v>
      </c>
      <c r="E111" s="19"/>
      <c r="F111" s="19">
        <f t="shared" si="3"/>
        <v>0</v>
      </c>
    </row>
    <row r="112" spans="1:6" ht="60">
      <c r="A112" s="18" t="s">
        <v>160</v>
      </c>
      <c r="B112" s="23" t="s">
        <v>69</v>
      </c>
      <c r="C112" s="12" t="s">
        <v>70</v>
      </c>
      <c r="D112" s="13">
        <v>32</v>
      </c>
      <c r="E112" s="19"/>
      <c r="F112" s="19">
        <f t="shared" si="3"/>
        <v>0</v>
      </c>
    </row>
    <row r="113" spans="1:6">
      <c r="A113" s="34">
        <v>5</v>
      </c>
      <c r="B113" s="35" t="s">
        <v>161</v>
      </c>
      <c r="C113" s="36"/>
      <c r="D113" s="37"/>
      <c r="E113" s="38"/>
      <c r="F113" s="38">
        <f>F114+F122+F135+F137+F139</f>
        <v>0</v>
      </c>
    </row>
    <row r="114" spans="1:6">
      <c r="A114" s="16" t="s">
        <v>162</v>
      </c>
      <c r="B114" s="22" t="s">
        <v>12</v>
      </c>
      <c r="C114" s="3"/>
      <c r="D114" s="9"/>
      <c r="E114" s="17"/>
      <c r="F114" s="17">
        <f>+SUM(F115:F121)</f>
        <v>0</v>
      </c>
    </row>
    <row r="115" spans="1:6" ht="45">
      <c r="A115" s="18" t="s">
        <v>163</v>
      </c>
      <c r="B115" s="23" t="s">
        <v>14</v>
      </c>
      <c r="C115" s="12" t="s">
        <v>15</v>
      </c>
      <c r="D115" s="13">
        <v>2</v>
      </c>
      <c r="E115" s="19"/>
      <c r="F115" s="19">
        <f t="shared" si="3"/>
        <v>0</v>
      </c>
    </row>
    <row r="116" spans="1:6" ht="45">
      <c r="A116" s="18" t="s">
        <v>164</v>
      </c>
      <c r="B116" s="23" t="s">
        <v>17</v>
      </c>
      <c r="C116" s="12" t="s">
        <v>15</v>
      </c>
      <c r="D116" s="13">
        <v>3</v>
      </c>
      <c r="E116" s="19"/>
      <c r="F116" s="19">
        <f t="shared" si="3"/>
        <v>0</v>
      </c>
    </row>
    <row r="117" spans="1:6" ht="45">
      <c r="A117" s="18" t="s">
        <v>165</v>
      </c>
      <c r="B117" s="23" t="s">
        <v>19</v>
      </c>
      <c r="C117" s="12" t="s">
        <v>15</v>
      </c>
      <c r="D117" s="13">
        <v>8</v>
      </c>
      <c r="E117" s="19"/>
      <c r="F117" s="19">
        <f t="shared" si="3"/>
        <v>0</v>
      </c>
    </row>
    <row r="118" spans="1:6" ht="45">
      <c r="A118" s="18" t="s">
        <v>166</v>
      </c>
      <c r="B118" s="23" t="s">
        <v>21</v>
      </c>
      <c r="C118" s="12" t="s">
        <v>15</v>
      </c>
      <c r="D118" s="13">
        <v>3</v>
      </c>
      <c r="E118" s="19"/>
      <c r="F118" s="19">
        <f t="shared" si="3"/>
        <v>0</v>
      </c>
    </row>
    <row r="119" spans="1:6" ht="45">
      <c r="A119" s="18" t="s">
        <v>167</v>
      </c>
      <c r="B119" s="23" t="s">
        <v>134</v>
      </c>
      <c r="C119" s="12" t="s">
        <v>15</v>
      </c>
      <c r="D119" s="13">
        <v>1</v>
      </c>
      <c r="E119" s="19"/>
      <c r="F119" s="19">
        <f t="shared" si="3"/>
        <v>0</v>
      </c>
    </row>
    <row r="120" spans="1:6" ht="45">
      <c r="A120" s="18" t="s">
        <v>168</v>
      </c>
      <c r="B120" s="23" t="s">
        <v>169</v>
      </c>
      <c r="C120" s="12" t="s">
        <v>15</v>
      </c>
      <c r="D120" s="13">
        <v>1</v>
      </c>
      <c r="E120" s="19"/>
      <c r="F120" s="19">
        <f t="shared" si="3"/>
        <v>0</v>
      </c>
    </row>
    <row r="121" spans="1:6" ht="45">
      <c r="A121" s="18" t="s">
        <v>170</v>
      </c>
      <c r="B121" s="23" t="s">
        <v>171</v>
      </c>
      <c r="C121" s="12" t="s">
        <v>15</v>
      </c>
      <c r="D121" s="13">
        <v>2</v>
      </c>
      <c r="E121" s="19"/>
      <c r="F121" s="19">
        <f t="shared" si="3"/>
        <v>0</v>
      </c>
    </row>
    <row r="122" spans="1:6">
      <c r="A122" s="16" t="s">
        <v>172</v>
      </c>
      <c r="B122" s="22" t="s">
        <v>29</v>
      </c>
      <c r="C122" s="3"/>
      <c r="D122" s="9"/>
      <c r="E122" s="17"/>
      <c r="F122" s="17">
        <f>+SUM(F123:F134)</f>
        <v>0</v>
      </c>
    </row>
    <row r="123" spans="1:6" ht="90">
      <c r="A123" s="18" t="s">
        <v>173</v>
      </c>
      <c r="B123" s="23" t="s">
        <v>31</v>
      </c>
      <c r="C123" s="12" t="s">
        <v>32</v>
      </c>
      <c r="D123" s="13">
        <v>52</v>
      </c>
      <c r="E123" s="19"/>
      <c r="F123" s="19">
        <f t="shared" si="3"/>
        <v>0</v>
      </c>
    </row>
    <row r="124" spans="1:6" ht="90">
      <c r="A124" s="18" t="s">
        <v>174</v>
      </c>
      <c r="B124" s="23" t="s">
        <v>82</v>
      </c>
      <c r="C124" s="12" t="s">
        <v>32</v>
      </c>
      <c r="D124" s="13">
        <v>118</v>
      </c>
      <c r="E124" s="19"/>
      <c r="F124" s="19">
        <f t="shared" si="3"/>
        <v>0</v>
      </c>
    </row>
    <row r="125" spans="1:6" ht="90">
      <c r="A125" s="18" t="s">
        <v>175</v>
      </c>
      <c r="B125" s="23" t="s">
        <v>36</v>
      </c>
      <c r="C125" s="12" t="s">
        <v>32</v>
      </c>
      <c r="D125" s="13">
        <v>153</v>
      </c>
      <c r="E125" s="19"/>
      <c r="F125" s="19">
        <f t="shared" si="3"/>
        <v>0</v>
      </c>
    </row>
    <row r="126" spans="1:6" ht="90">
      <c r="A126" s="18" t="s">
        <v>176</v>
      </c>
      <c r="B126" s="23" t="s">
        <v>38</v>
      </c>
      <c r="C126" s="12" t="s">
        <v>32</v>
      </c>
      <c r="D126" s="13">
        <v>33</v>
      </c>
      <c r="E126" s="19"/>
      <c r="F126" s="19">
        <f t="shared" si="3"/>
        <v>0</v>
      </c>
    </row>
    <row r="127" spans="1:6" ht="60">
      <c r="A127" s="18" t="s">
        <v>177</v>
      </c>
      <c r="B127" s="23" t="s">
        <v>142</v>
      </c>
      <c r="C127" s="12" t="s">
        <v>32</v>
      </c>
      <c r="D127" s="13">
        <v>5</v>
      </c>
      <c r="E127" s="19"/>
      <c r="F127" s="19">
        <f t="shared" si="3"/>
        <v>0</v>
      </c>
    </row>
    <row r="128" spans="1:6" ht="90">
      <c r="A128" s="18" t="s">
        <v>178</v>
      </c>
      <c r="B128" s="23" t="s">
        <v>40</v>
      </c>
      <c r="C128" s="12" t="s">
        <v>32</v>
      </c>
      <c r="D128" s="13">
        <v>115</v>
      </c>
      <c r="E128" s="19"/>
      <c r="F128" s="19">
        <f t="shared" si="3"/>
        <v>0</v>
      </c>
    </row>
    <row r="129" spans="1:6" ht="75">
      <c r="A129" s="18" t="s">
        <v>179</v>
      </c>
      <c r="B129" s="23" t="s">
        <v>86</v>
      </c>
      <c r="C129" s="12" t="s">
        <v>15</v>
      </c>
      <c r="D129" s="13">
        <v>5</v>
      </c>
      <c r="E129" s="19"/>
      <c r="F129" s="19">
        <f t="shared" si="3"/>
        <v>0</v>
      </c>
    </row>
    <row r="130" spans="1:6" ht="75">
      <c r="A130" s="18" t="s">
        <v>180</v>
      </c>
      <c r="B130" s="23" t="s">
        <v>88</v>
      </c>
      <c r="C130" s="12" t="s">
        <v>15</v>
      </c>
      <c r="D130" s="13">
        <v>15</v>
      </c>
      <c r="E130" s="19"/>
      <c r="F130" s="19">
        <f t="shared" si="3"/>
        <v>0</v>
      </c>
    </row>
    <row r="131" spans="1:6" ht="45">
      <c r="A131" s="18" t="s">
        <v>181</v>
      </c>
      <c r="B131" s="23" t="s">
        <v>46</v>
      </c>
      <c r="C131" s="12" t="s">
        <v>15</v>
      </c>
      <c r="D131" s="13">
        <v>92</v>
      </c>
      <c r="E131" s="19"/>
      <c r="F131" s="19">
        <f t="shared" si="3"/>
        <v>0</v>
      </c>
    </row>
    <row r="132" spans="1:6" ht="75">
      <c r="A132" s="18" t="s">
        <v>182</v>
      </c>
      <c r="B132" s="23" t="s">
        <v>114</v>
      </c>
      <c r="C132" s="12" t="s">
        <v>15</v>
      </c>
      <c r="D132" s="13">
        <v>2</v>
      </c>
      <c r="E132" s="19"/>
      <c r="F132" s="19">
        <f t="shared" si="3"/>
        <v>0</v>
      </c>
    </row>
    <row r="133" spans="1:6" ht="90">
      <c r="A133" s="18" t="s">
        <v>183</v>
      </c>
      <c r="B133" s="23" t="s">
        <v>116</v>
      </c>
      <c r="C133" s="12" t="s">
        <v>15</v>
      </c>
      <c r="D133" s="13">
        <v>2</v>
      </c>
      <c r="E133" s="19"/>
      <c r="F133" s="19">
        <f t="shared" si="3"/>
        <v>0</v>
      </c>
    </row>
    <row r="134" spans="1:6" ht="90">
      <c r="A134" s="18" t="s">
        <v>184</v>
      </c>
      <c r="B134" s="23" t="s">
        <v>118</v>
      </c>
      <c r="C134" s="12" t="s">
        <v>15</v>
      </c>
      <c r="D134" s="13">
        <v>1</v>
      </c>
      <c r="E134" s="19"/>
      <c r="F134" s="19">
        <f t="shared" ref="F134:F162" si="4">+D134*E134</f>
        <v>0</v>
      </c>
    </row>
    <row r="135" spans="1:6">
      <c r="A135" s="16" t="s">
        <v>185</v>
      </c>
      <c r="B135" s="22" t="s">
        <v>52</v>
      </c>
      <c r="C135" s="3"/>
      <c r="D135" s="9"/>
      <c r="E135" s="17"/>
      <c r="F135" s="17">
        <f>+F136</f>
        <v>0</v>
      </c>
    </row>
    <row r="136" spans="1:6" s="29" customFormat="1" ht="90">
      <c r="A136" s="30" t="s">
        <v>186</v>
      </c>
      <c r="B136" s="23" t="s">
        <v>92</v>
      </c>
      <c r="C136" s="26" t="s">
        <v>55</v>
      </c>
      <c r="D136" s="27">
        <v>1</v>
      </c>
      <c r="E136" s="28"/>
      <c r="F136" s="28">
        <f t="shared" si="4"/>
        <v>0</v>
      </c>
    </row>
    <row r="137" spans="1:6" s="29" customFormat="1">
      <c r="A137" s="33" t="s">
        <v>187</v>
      </c>
      <c r="B137" s="22" t="s">
        <v>57</v>
      </c>
      <c r="C137" s="39"/>
      <c r="D137" s="40"/>
      <c r="E137" s="41"/>
      <c r="F137" s="41">
        <f>+F138</f>
        <v>0</v>
      </c>
    </row>
    <row r="138" spans="1:6" s="29" customFormat="1" ht="105">
      <c r="A138" s="30" t="s">
        <v>188</v>
      </c>
      <c r="B138" s="23" t="s">
        <v>59</v>
      </c>
      <c r="C138" s="26" t="s">
        <v>55</v>
      </c>
      <c r="D138" s="27">
        <v>1</v>
      </c>
      <c r="E138" s="28"/>
      <c r="F138" s="28">
        <f t="shared" si="4"/>
        <v>0</v>
      </c>
    </row>
    <row r="139" spans="1:6">
      <c r="A139" s="16" t="s">
        <v>189</v>
      </c>
      <c r="B139" s="22" t="s">
        <v>61</v>
      </c>
      <c r="C139" s="3"/>
      <c r="D139" s="9"/>
      <c r="E139" s="17"/>
      <c r="F139" s="17">
        <f>+SUM(F140:F144)</f>
        <v>0</v>
      </c>
    </row>
    <row r="140" spans="1:6" ht="105">
      <c r="A140" s="18" t="s">
        <v>190</v>
      </c>
      <c r="B140" s="23" t="s">
        <v>63</v>
      </c>
      <c r="C140" s="12" t="s">
        <v>15</v>
      </c>
      <c r="D140" s="13">
        <v>5</v>
      </c>
      <c r="E140" s="19"/>
      <c r="F140" s="19">
        <f t="shared" si="4"/>
        <v>0</v>
      </c>
    </row>
    <row r="141" spans="1:6" ht="105">
      <c r="A141" s="18" t="s">
        <v>191</v>
      </c>
      <c r="B141" s="23" t="s">
        <v>157</v>
      </c>
      <c r="C141" s="12" t="s">
        <v>15</v>
      </c>
      <c r="D141" s="13">
        <v>3</v>
      </c>
      <c r="E141" s="19"/>
      <c r="F141" s="19">
        <f t="shared" si="4"/>
        <v>0</v>
      </c>
    </row>
    <row r="142" spans="1:6" ht="105">
      <c r="A142" s="18" t="s">
        <v>192</v>
      </c>
      <c r="B142" s="23" t="s">
        <v>65</v>
      </c>
      <c r="C142" s="12" t="s">
        <v>15</v>
      </c>
      <c r="D142" s="13">
        <v>1</v>
      </c>
      <c r="E142" s="19"/>
      <c r="F142" s="19">
        <f t="shared" si="4"/>
        <v>0</v>
      </c>
    </row>
    <row r="143" spans="1:6" ht="105">
      <c r="A143" s="18" t="s">
        <v>193</v>
      </c>
      <c r="B143" s="23" t="s">
        <v>67</v>
      </c>
      <c r="C143" s="12" t="s">
        <v>32</v>
      </c>
      <c r="D143" s="13">
        <v>333</v>
      </c>
      <c r="E143" s="19"/>
      <c r="F143" s="19">
        <f t="shared" si="4"/>
        <v>0</v>
      </c>
    </row>
    <row r="144" spans="1:6" ht="60">
      <c r="A144" s="18" t="s">
        <v>194</v>
      </c>
      <c r="B144" s="23" t="s">
        <v>69</v>
      </c>
      <c r="C144" s="12" t="s">
        <v>70</v>
      </c>
      <c r="D144" s="13">
        <v>27</v>
      </c>
      <c r="E144" s="19"/>
      <c r="F144" s="19">
        <f t="shared" si="4"/>
        <v>0</v>
      </c>
    </row>
    <row r="145" spans="1:9">
      <c r="A145" s="34">
        <v>6</v>
      </c>
      <c r="B145" s="35" t="s">
        <v>195</v>
      </c>
      <c r="C145" s="36"/>
      <c r="D145" s="37"/>
      <c r="E145" s="38"/>
      <c r="F145" s="38">
        <f>F146+F153+F163+F165+F167</f>
        <v>0</v>
      </c>
      <c r="I145" s="31"/>
    </row>
    <row r="146" spans="1:9">
      <c r="A146" s="16" t="s">
        <v>196</v>
      </c>
      <c r="B146" s="22" t="s">
        <v>12</v>
      </c>
      <c r="C146" s="3"/>
      <c r="D146" s="9"/>
      <c r="E146" s="17"/>
      <c r="F146" s="17">
        <f>+SUM(F147:F152)</f>
        <v>0</v>
      </c>
    </row>
    <row r="147" spans="1:9" ht="45">
      <c r="A147" s="18" t="s">
        <v>197</v>
      </c>
      <c r="B147" s="23" t="s">
        <v>198</v>
      </c>
      <c r="C147" s="12" t="s">
        <v>15</v>
      </c>
      <c r="D147" s="13">
        <v>4</v>
      </c>
      <c r="E147" s="19"/>
      <c r="F147" s="19">
        <f t="shared" si="4"/>
        <v>0</v>
      </c>
    </row>
    <row r="148" spans="1:9" ht="45">
      <c r="A148" s="18" t="s">
        <v>199</v>
      </c>
      <c r="B148" s="23" t="s">
        <v>200</v>
      </c>
      <c r="C148" s="12" t="s">
        <v>15</v>
      </c>
      <c r="D148" s="13">
        <v>1</v>
      </c>
      <c r="E148" s="19"/>
      <c r="F148" s="19">
        <f t="shared" si="4"/>
        <v>0</v>
      </c>
    </row>
    <row r="149" spans="1:9" ht="45">
      <c r="A149" s="18" t="s">
        <v>201</v>
      </c>
      <c r="B149" s="23" t="s">
        <v>202</v>
      </c>
      <c r="C149" s="12" t="s">
        <v>15</v>
      </c>
      <c r="D149" s="13">
        <v>11</v>
      </c>
      <c r="E149" s="19"/>
      <c r="F149" s="19">
        <f t="shared" si="4"/>
        <v>0</v>
      </c>
    </row>
    <row r="150" spans="1:9" ht="45">
      <c r="A150" s="18" t="s">
        <v>203</v>
      </c>
      <c r="B150" s="23" t="s">
        <v>204</v>
      </c>
      <c r="C150" s="12" t="s">
        <v>15</v>
      </c>
      <c r="D150" s="13">
        <v>1</v>
      </c>
      <c r="E150" s="19"/>
      <c r="F150" s="19">
        <f t="shared" si="4"/>
        <v>0</v>
      </c>
    </row>
    <row r="151" spans="1:9" ht="45">
      <c r="A151" s="18" t="s">
        <v>205</v>
      </c>
      <c r="B151" s="23" t="s">
        <v>206</v>
      </c>
      <c r="C151" s="12" t="s">
        <v>15</v>
      </c>
      <c r="D151" s="13">
        <v>1</v>
      </c>
      <c r="E151" s="19"/>
      <c r="F151" s="19">
        <f t="shared" si="4"/>
        <v>0</v>
      </c>
    </row>
    <row r="152" spans="1:9" ht="45">
      <c r="A152" s="18" t="s">
        <v>207</v>
      </c>
      <c r="B152" s="23" t="s">
        <v>208</v>
      </c>
      <c r="C152" s="12" t="s">
        <v>15</v>
      </c>
      <c r="D152" s="13">
        <v>3</v>
      </c>
      <c r="E152" s="19"/>
      <c r="F152" s="19">
        <f t="shared" si="4"/>
        <v>0</v>
      </c>
    </row>
    <row r="153" spans="1:9">
      <c r="A153" s="16" t="s">
        <v>209</v>
      </c>
      <c r="B153" s="22" t="s">
        <v>29</v>
      </c>
      <c r="C153" s="3"/>
      <c r="D153" s="9"/>
      <c r="E153" s="17"/>
      <c r="F153" s="17">
        <f>+SUM(F154:F162)</f>
        <v>0</v>
      </c>
    </row>
    <row r="154" spans="1:9" ht="90">
      <c r="A154" s="18" t="s">
        <v>210</v>
      </c>
      <c r="B154" s="23" t="s">
        <v>82</v>
      </c>
      <c r="C154" s="12" t="s">
        <v>32</v>
      </c>
      <c r="D154" s="13">
        <v>340</v>
      </c>
      <c r="E154" s="19"/>
      <c r="F154" s="19">
        <f t="shared" si="4"/>
        <v>0</v>
      </c>
    </row>
    <row r="155" spans="1:9" ht="90">
      <c r="A155" s="18" t="s">
        <v>211</v>
      </c>
      <c r="B155" s="23" t="s">
        <v>36</v>
      </c>
      <c r="C155" s="12" t="s">
        <v>32</v>
      </c>
      <c r="D155" s="13">
        <v>421</v>
      </c>
      <c r="E155" s="19"/>
      <c r="F155" s="19">
        <f t="shared" si="4"/>
        <v>0</v>
      </c>
    </row>
    <row r="156" spans="1:9" ht="60">
      <c r="A156" s="18" t="s">
        <v>212</v>
      </c>
      <c r="B156" s="23" t="s">
        <v>142</v>
      </c>
      <c r="C156" s="12" t="s">
        <v>32</v>
      </c>
      <c r="D156" s="13">
        <v>45</v>
      </c>
      <c r="E156" s="19"/>
      <c r="F156" s="19">
        <f t="shared" si="4"/>
        <v>0</v>
      </c>
    </row>
    <row r="157" spans="1:9" ht="90">
      <c r="A157" s="18" t="s">
        <v>213</v>
      </c>
      <c r="B157" s="23" t="s">
        <v>40</v>
      </c>
      <c r="C157" s="12" t="s">
        <v>32</v>
      </c>
      <c r="D157" s="13">
        <v>36</v>
      </c>
      <c r="E157" s="19"/>
      <c r="F157" s="19">
        <f t="shared" si="4"/>
        <v>0</v>
      </c>
    </row>
    <row r="158" spans="1:9" ht="75">
      <c r="A158" s="18" t="s">
        <v>214</v>
      </c>
      <c r="B158" s="23" t="s">
        <v>86</v>
      </c>
      <c r="C158" s="12" t="s">
        <v>15</v>
      </c>
      <c r="D158" s="13">
        <v>17</v>
      </c>
      <c r="E158" s="19"/>
      <c r="F158" s="19">
        <f t="shared" si="4"/>
        <v>0</v>
      </c>
    </row>
    <row r="159" spans="1:9" ht="75">
      <c r="A159" s="18" t="s">
        <v>215</v>
      </c>
      <c r="B159" s="23" t="s">
        <v>88</v>
      </c>
      <c r="C159" s="12" t="s">
        <v>15</v>
      </c>
      <c r="D159" s="13">
        <v>4</v>
      </c>
      <c r="E159" s="19"/>
      <c r="F159" s="19">
        <f t="shared" si="4"/>
        <v>0</v>
      </c>
    </row>
    <row r="160" spans="1:9" ht="45">
      <c r="A160" s="18" t="s">
        <v>216</v>
      </c>
      <c r="B160" s="23" t="s">
        <v>46</v>
      </c>
      <c r="C160" s="12" t="s">
        <v>15</v>
      </c>
      <c r="D160" s="13">
        <v>84</v>
      </c>
      <c r="E160" s="19"/>
      <c r="F160" s="19">
        <f t="shared" si="4"/>
        <v>0</v>
      </c>
    </row>
    <row r="161" spans="1:8" ht="90">
      <c r="A161" s="18" t="s">
        <v>217</v>
      </c>
      <c r="B161" s="23" t="s">
        <v>116</v>
      </c>
      <c r="C161" s="12" t="s">
        <v>15</v>
      </c>
      <c r="D161" s="13">
        <v>1</v>
      </c>
      <c r="E161" s="19"/>
      <c r="F161" s="19">
        <f t="shared" si="4"/>
        <v>0</v>
      </c>
    </row>
    <row r="162" spans="1:8" ht="90">
      <c r="A162" s="18" t="s">
        <v>218</v>
      </c>
      <c r="B162" s="23" t="s">
        <v>118</v>
      </c>
      <c r="C162" s="12" t="s">
        <v>15</v>
      </c>
      <c r="D162" s="13">
        <v>1</v>
      </c>
      <c r="E162" s="19"/>
      <c r="F162" s="19">
        <f t="shared" si="4"/>
        <v>0</v>
      </c>
    </row>
    <row r="163" spans="1:8">
      <c r="A163" s="16" t="s">
        <v>219</v>
      </c>
      <c r="B163" s="22" t="s">
        <v>52</v>
      </c>
      <c r="C163" s="3"/>
      <c r="D163" s="9"/>
      <c r="E163" s="17"/>
      <c r="F163" s="17">
        <f>+SUM(F164)</f>
        <v>0</v>
      </c>
    </row>
    <row r="164" spans="1:8" s="29" customFormat="1" ht="90">
      <c r="A164" s="30" t="s">
        <v>220</v>
      </c>
      <c r="B164" s="23" t="s">
        <v>92</v>
      </c>
      <c r="C164" s="26" t="s">
        <v>55</v>
      </c>
      <c r="D164" s="27">
        <v>1</v>
      </c>
      <c r="E164" s="28"/>
      <c r="F164" s="28">
        <f t="shared" ref="F164:F191" si="5">+D164*E164</f>
        <v>0</v>
      </c>
    </row>
    <row r="165" spans="1:8" s="29" customFormat="1">
      <c r="A165" s="33" t="s">
        <v>221</v>
      </c>
      <c r="B165" s="22" t="s">
        <v>57</v>
      </c>
      <c r="C165" s="39"/>
      <c r="D165" s="40"/>
      <c r="E165" s="41"/>
      <c r="F165" s="41">
        <f>+SUM(F166)</f>
        <v>0</v>
      </c>
    </row>
    <row r="166" spans="1:8" s="29" customFormat="1" ht="105">
      <c r="A166" s="30" t="s">
        <v>222</v>
      </c>
      <c r="B166" s="23" t="s">
        <v>59</v>
      </c>
      <c r="C166" s="26" t="s">
        <v>55</v>
      </c>
      <c r="D166" s="27">
        <v>1</v>
      </c>
      <c r="E166" s="28"/>
      <c r="F166" s="28">
        <f t="shared" si="5"/>
        <v>0</v>
      </c>
    </row>
    <row r="167" spans="1:8">
      <c r="A167" s="16" t="s">
        <v>223</v>
      </c>
      <c r="B167" s="22" t="s">
        <v>61</v>
      </c>
      <c r="C167" s="3"/>
      <c r="D167" s="9"/>
      <c r="E167" s="17"/>
      <c r="F167" s="17">
        <f>+SUM(F168:F172)</f>
        <v>0</v>
      </c>
    </row>
    <row r="168" spans="1:8" ht="105">
      <c r="A168" s="18" t="s">
        <v>224</v>
      </c>
      <c r="B168" s="23" t="s">
        <v>63</v>
      </c>
      <c r="C168" s="12" t="s">
        <v>15</v>
      </c>
      <c r="D168" s="13">
        <v>6</v>
      </c>
      <c r="E168" s="19"/>
      <c r="F168" s="19">
        <f>+D168*E168</f>
        <v>0</v>
      </c>
    </row>
    <row r="169" spans="1:8" ht="105">
      <c r="A169" s="18" t="s">
        <v>225</v>
      </c>
      <c r="B169" s="23" t="s">
        <v>65</v>
      </c>
      <c r="C169" s="12" t="s">
        <v>15</v>
      </c>
      <c r="D169" s="13">
        <v>1</v>
      </c>
      <c r="E169" s="19"/>
      <c r="F169" s="19">
        <f t="shared" si="5"/>
        <v>0</v>
      </c>
    </row>
    <row r="170" spans="1:8" ht="105">
      <c r="A170" s="18" t="s">
        <v>226</v>
      </c>
      <c r="B170" s="23" t="s">
        <v>67</v>
      </c>
      <c r="C170" s="12" t="s">
        <v>32</v>
      </c>
      <c r="D170" s="13">
        <v>1</v>
      </c>
      <c r="E170" s="19"/>
      <c r="F170" s="19">
        <f t="shared" si="5"/>
        <v>0</v>
      </c>
    </row>
    <row r="171" spans="1:8" ht="60">
      <c r="A171" s="18" t="s">
        <v>227</v>
      </c>
      <c r="B171" s="23" t="s">
        <v>69</v>
      </c>
      <c r="C171" s="12" t="s">
        <v>70</v>
      </c>
      <c r="D171" s="13">
        <v>26</v>
      </c>
      <c r="E171" s="19"/>
      <c r="F171" s="19">
        <f t="shared" si="5"/>
        <v>0</v>
      </c>
    </row>
    <row r="172" spans="1:8" ht="105">
      <c r="A172" s="18" t="s">
        <v>228</v>
      </c>
      <c r="B172" s="23" t="s">
        <v>229</v>
      </c>
      <c r="C172" s="12" t="s">
        <v>15</v>
      </c>
      <c r="D172" s="13">
        <v>1</v>
      </c>
      <c r="E172" s="19"/>
      <c r="F172" s="19">
        <f t="shared" si="5"/>
        <v>0</v>
      </c>
    </row>
    <row r="173" spans="1:8">
      <c r="A173" s="34">
        <v>7</v>
      </c>
      <c r="B173" s="35" t="s">
        <v>230</v>
      </c>
      <c r="C173" s="36"/>
      <c r="D173" s="37"/>
      <c r="E173" s="38"/>
      <c r="F173" s="38">
        <f>F174+F179+F190+F192+F194</f>
        <v>0</v>
      </c>
      <c r="H173" s="32"/>
    </row>
    <row r="174" spans="1:8">
      <c r="A174" s="8" t="s">
        <v>231</v>
      </c>
      <c r="B174" s="22" t="s">
        <v>12</v>
      </c>
      <c r="C174" s="3"/>
      <c r="D174" s="9"/>
      <c r="E174" s="17"/>
      <c r="F174" s="17">
        <f>+SUM(F175:F178)</f>
        <v>0</v>
      </c>
    </row>
    <row r="175" spans="1:8" ht="45">
      <c r="A175" s="11" t="s">
        <v>232</v>
      </c>
      <c r="B175" s="23" t="s">
        <v>202</v>
      </c>
      <c r="C175" s="12" t="s">
        <v>15</v>
      </c>
      <c r="D175" s="13">
        <v>2</v>
      </c>
      <c r="E175" s="19"/>
      <c r="F175" s="19">
        <f t="shared" si="5"/>
        <v>0</v>
      </c>
    </row>
    <row r="176" spans="1:8" ht="45">
      <c r="A176" s="11" t="s">
        <v>233</v>
      </c>
      <c r="B176" s="23" t="s">
        <v>234</v>
      </c>
      <c r="C176" s="12" t="s">
        <v>15</v>
      </c>
      <c r="D176" s="13">
        <v>2</v>
      </c>
      <c r="E176" s="19"/>
      <c r="F176" s="19">
        <f t="shared" si="5"/>
        <v>0</v>
      </c>
    </row>
    <row r="177" spans="1:6" ht="45">
      <c r="A177" s="11" t="s">
        <v>235</v>
      </c>
      <c r="B177" s="23" t="s">
        <v>236</v>
      </c>
      <c r="C177" s="12" t="s">
        <v>15</v>
      </c>
      <c r="D177" s="13">
        <v>1</v>
      </c>
      <c r="E177" s="19"/>
      <c r="F177" s="19">
        <f t="shared" si="5"/>
        <v>0</v>
      </c>
    </row>
    <row r="178" spans="1:6" ht="45">
      <c r="A178" s="11" t="s">
        <v>237</v>
      </c>
      <c r="B178" s="23" t="s">
        <v>238</v>
      </c>
      <c r="C178" s="12" t="s">
        <v>15</v>
      </c>
      <c r="D178" s="13">
        <v>3</v>
      </c>
      <c r="E178" s="19"/>
      <c r="F178" s="19">
        <f t="shared" si="5"/>
        <v>0</v>
      </c>
    </row>
    <row r="179" spans="1:6">
      <c r="A179" s="8" t="s">
        <v>239</v>
      </c>
      <c r="B179" s="22" t="s">
        <v>29</v>
      </c>
      <c r="C179" s="3"/>
      <c r="D179" s="9"/>
      <c r="E179" s="17"/>
      <c r="F179" s="17">
        <f>+SUM(F180:F189)</f>
        <v>0</v>
      </c>
    </row>
    <row r="180" spans="1:6" ht="90">
      <c r="A180" s="11" t="s">
        <v>240</v>
      </c>
      <c r="B180" s="23" t="s">
        <v>31</v>
      </c>
      <c r="C180" s="12" t="s">
        <v>32</v>
      </c>
      <c r="D180" s="13">
        <v>20</v>
      </c>
      <c r="E180" s="19"/>
      <c r="F180" s="19">
        <f t="shared" si="5"/>
        <v>0</v>
      </c>
    </row>
    <row r="181" spans="1:6" ht="90">
      <c r="A181" s="11" t="s">
        <v>241</v>
      </c>
      <c r="B181" s="23" t="s">
        <v>82</v>
      </c>
      <c r="C181" s="12" t="s">
        <v>32</v>
      </c>
      <c r="D181" s="13">
        <v>40</v>
      </c>
      <c r="E181" s="19"/>
      <c r="F181" s="19">
        <f t="shared" si="5"/>
        <v>0</v>
      </c>
    </row>
    <row r="182" spans="1:6" ht="90">
      <c r="A182" s="11" t="s">
        <v>242</v>
      </c>
      <c r="B182" s="23" t="s">
        <v>36</v>
      </c>
      <c r="C182" s="12" t="s">
        <v>32</v>
      </c>
      <c r="D182" s="13">
        <v>244</v>
      </c>
      <c r="E182" s="19"/>
      <c r="F182" s="19">
        <f t="shared" si="5"/>
        <v>0</v>
      </c>
    </row>
    <row r="183" spans="1:6" ht="90">
      <c r="A183" s="11" t="s">
        <v>243</v>
      </c>
      <c r="B183" s="23" t="s">
        <v>38</v>
      </c>
      <c r="C183" s="12" t="s">
        <v>32</v>
      </c>
      <c r="D183" s="13">
        <v>10</v>
      </c>
      <c r="E183" s="19"/>
      <c r="F183" s="19">
        <f t="shared" si="5"/>
        <v>0</v>
      </c>
    </row>
    <row r="184" spans="1:6" ht="75">
      <c r="A184" s="11" t="s">
        <v>244</v>
      </c>
      <c r="B184" s="23" t="s">
        <v>86</v>
      </c>
      <c r="C184" s="12" t="s">
        <v>15</v>
      </c>
      <c r="D184" s="13">
        <v>2</v>
      </c>
      <c r="E184" s="19"/>
      <c r="F184" s="19">
        <f t="shared" si="5"/>
        <v>0</v>
      </c>
    </row>
    <row r="185" spans="1:6" ht="75">
      <c r="A185" s="11" t="s">
        <v>245</v>
      </c>
      <c r="B185" s="23" t="s">
        <v>88</v>
      </c>
      <c r="C185" s="12" t="s">
        <v>15</v>
      </c>
      <c r="D185" s="13">
        <v>16</v>
      </c>
      <c r="E185" s="19"/>
      <c r="F185" s="19">
        <f t="shared" si="5"/>
        <v>0</v>
      </c>
    </row>
    <row r="186" spans="1:6" ht="45">
      <c r="A186" s="11" t="s">
        <v>246</v>
      </c>
      <c r="B186" s="23" t="s">
        <v>46</v>
      </c>
      <c r="C186" s="12" t="s">
        <v>15</v>
      </c>
      <c r="D186" s="13">
        <v>31</v>
      </c>
      <c r="E186" s="19"/>
      <c r="F186" s="19">
        <f t="shared" si="5"/>
        <v>0</v>
      </c>
    </row>
    <row r="187" spans="1:6" ht="90">
      <c r="A187" s="11" t="s">
        <v>247</v>
      </c>
      <c r="B187" s="23" t="s">
        <v>116</v>
      </c>
      <c r="C187" s="12" t="s">
        <v>15</v>
      </c>
      <c r="D187" s="13">
        <v>1</v>
      </c>
      <c r="E187" s="19"/>
      <c r="F187" s="19">
        <f t="shared" si="5"/>
        <v>0</v>
      </c>
    </row>
    <row r="188" spans="1:6" ht="90">
      <c r="A188" s="11" t="s">
        <v>248</v>
      </c>
      <c r="B188" s="23" t="s">
        <v>118</v>
      </c>
      <c r="C188" s="12" t="s">
        <v>15</v>
      </c>
      <c r="D188" s="13">
        <v>1</v>
      </c>
      <c r="E188" s="19"/>
      <c r="F188" s="19">
        <f t="shared" si="5"/>
        <v>0</v>
      </c>
    </row>
    <row r="189" spans="1:6" ht="45">
      <c r="A189" s="11" t="s">
        <v>249</v>
      </c>
      <c r="B189" s="23" t="s">
        <v>250</v>
      </c>
      <c r="C189" s="12" t="s">
        <v>15</v>
      </c>
      <c r="D189" s="13">
        <v>2</v>
      </c>
      <c r="E189" s="19"/>
      <c r="F189" s="19">
        <f t="shared" si="5"/>
        <v>0</v>
      </c>
    </row>
    <row r="190" spans="1:6">
      <c r="A190" s="8" t="s">
        <v>251</v>
      </c>
      <c r="B190" s="22" t="s">
        <v>52</v>
      </c>
      <c r="C190" s="3"/>
      <c r="D190" s="9"/>
      <c r="E190" s="17"/>
      <c r="F190" s="17">
        <f>+SUM(F191)</f>
        <v>0</v>
      </c>
    </row>
    <row r="191" spans="1:6" s="29" customFormat="1" ht="90">
      <c r="A191" s="25" t="s">
        <v>252</v>
      </c>
      <c r="B191" s="23" t="s">
        <v>92</v>
      </c>
      <c r="C191" s="26" t="s">
        <v>55</v>
      </c>
      <c r="D191" s="27">
        <v>1</v>
      </c>
      <c r="E191" s="28"/>
      <c r="F191" s="28">
        <f t="shared" si="5"/>
        <v>0</v>
      </c>
    </row>
    <row r="192" spans="1:6" s="29" customFormat="1">
      <c r="A192" s="42" t="s">
        <v>253</v>
      </c>
      <c r="B192" s="22" t="s">
        <v>57</v>
      </c>
      <c r="C192" s="39"/>
      <c r="D192" s="40"/>
      <c r="E192" s="41"/>
      <c r="F192" s="41">
        <f>+SUM(F193)</f>
        <v>0</v>
      </c>
    </row>
    <row r="193" spans="1:7" s="29" customFormat="1" ht="105">
      <c r="A193" s="25" t="s">
        <v>254</v>
      </c>
      <c r="B193" s="23" t="s">
        <v>59</v>
      </c>
      <c r="C193" s="26" t="s">
        <v>55</v>
      </c>
      <c r="D193" s="27">
        <v>1</v>
      </c>
      <c r="E193" s="28"/>
      <c r="F193" s="28">
        <f t="shared" ref="F193:F197" si="6">+D193*E193</f>
        <v>0</v>
      </c>
    </row>
    <row r="194" spans="1:7">
      <c r="A194" s="8" t="s">
        <v>255</v>
      </c>
      <c r="B194" s="22" t="s">
        <v>61</v>
      </c>
      <c r="C194" s="3"/>
      <c r="D194" s="9"/>
      <c r="E194" s="17"/>
      <c r="F194" s="17">
        <f>+SUM(F195:F197)</f>
        <v>0</v>
      </c>
    </row>
    <row r="195" spans="1:7" ht="105">
      <c r="A195" s="11" t="s">
        <v>256</v>
      </c>
      <c r="B195" s="23" t="s">
        <v>63</v>
      </c>
      <c r="C195" s="12" t="s">
        <v>15</v>
      </c>
      <c r="D195" s="13">
        <v>8</v>
      </c>
      <c r="E195" s="19"/>
      <c r="F195" s="19">
        <f t="shared" si="6"/>
        <v>0</v>
      </c>
    </row>
    <row r="196" spans="1:7" ht="105">
      <c r="A196" s="11" t="s">
        <v>257</v>
      </c>
      <c r="B196" s="23" t="s">
        <v>67</v>
      </c>
      <c r="C196" s="12" t="s">
        <v>32</v>
      </c>
      <c r="D196" s="13">
        <v>384</v>
      </c>
      <c r="E196" s="19"/>
      <c r="F196" s="19">
        <f t="shared" si="6"/>
        <v>0</v>
      </c>
    </row>
    <row r="197" spans="1:7" ht="60">
      <c r="A197" s="11" t="s">
        <v>258</v>
      </c>
      <c r="B197" s="23" t="s">
        <v>69</v>
      </c>
      <c r="C197" s="12" t="s">
        <v>70</v>
      </c>
      <c r="D197" s="13">
        <v>40</v>
      </c>
      <c r="E197" s="19"/>
      <c r="F197" s="19">
        <f t="shared" si="6"/>
        <v>0</v>
      </c>
    </row>
    <row r="198" spans="1:7">
      <c r="A198" s="44" t="s">
        <v>259</v>
      </c>
      <c r="B198" s="35"/>
      <c r="C198" s="36"/>
      <c r="D198" s="37"/>
      <c r="E198" s="38"/>
      <c r="F198" s="38">
        <f>+F7+F36+F60+F84+F113+F145+F173</f>
        <v>0</v>
      </c>
      <c r="G198" s="43"/>
    </row>
    <row r="199" spans="1:7">
      <c r="A199" s="11"/>
      <c r="B199" s="23"/>
      <c r="C199" s="12"/>
      <c r="D199" s="9" t="s">
        <v>260</v>
      </c>
      <c r="E199" s="45" t="s">
        <v>261</v>
      </c>
      <c r="F199" s="10"/>
      <c r="G199" s="43"/>
    </row>
    <row r="200" spans="1:7">
      <c r="A200" s="11"/>
      <c r="B200" s="23"/>
      <c r="C200" s="12"/>
      <c r="D200" s="9" t="s">
        <v>262</v>
      </c>
      <c r="E200" s="45" t="s">
        <v>263</v>
      </c>
      <c r="F200" s="10"/>
      <c r="G200" s="43"/>
    </row>
    <row r="201" spans="1:7">
      <c r="A201" s="11"/>
      <c r="B201" s="23"/>
      <c r="C201" s="12"/>
      <c r="D201" s="9" t="s">
        <v>264</v>
      </c>
      <c r="E201" s="20">
        <v>0.19</v>
      </c>
      <c r="F201" s="10">
        <f>F200*0.19</f>
        <v>0</v>
      </c>
      <c r="G201" s="43"/>
    </row>
    <row r="202" spans="1:7">
      <c r="A202" s="44" t="s">
        <v>265</v>
      </c>
      <c r="B202" s="35"/>
      <c r="C202" s="36"/>
      <c r="D202" s="37"/>
      <c r="E202" s="38"/>
      <c r="F202" s="38">
        <f>+F198+F199+F200+F201</f>
        <v>0</v>
      </c>
      <c r="G202" s="43"/>
    </row>
  </sheetData>
  <autoFilter ref="A6:F202" xr:uid="{00000000-0009-0000-0000-000000000000}"/>
  <mergeCells count="4">
    <mergeCell ref="A1:F1"/>
    <mergeCell ref="A2:F2"/>
    <mergeCell ref="A4:F4"/>
    <mergeCell ref="A3:F3"/>
  </mergeCells>
  <phoneticPr fontId="1" type="noConversion"/>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25" sqref="G25"/>
    </sheetView>
  </sheetViews>
  <sheetFormatPr defaultColWidth="11.42578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Adriana Maria Taborda Zapata</cp:lastModifiedBy>
  <cp:revision/>
  <dcterms:created xsi:type="dcterms:W3CDTF">2024-06-25T16:58:12Z</dcterms:created>
  <dcterms:modified xsi:type="dcterms:W3CDTF">2024-11-05T20:34:18Z</dcterms:modified>
  <cp:category/>
  <cp:contentStatus/>
</cp:coreProperties>
</file>