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Trabajo\J.ROMERO\METROSALUD\PLAN DE ACCIÓN\2024\PLAN DE COMPRAS 2024\INGENIERO\AIRES CONVENIO 96224-2022\MANRIQUE AIRES GRANDES\DEPURADO\"/>
    </mc:Choice>
  </mc:AlternateContent>
  <bookViews>
    <workbookView xWindow="0" yWindow="0" windowWidth="23040" windowHeight="9090" firstSheet="1" activeTab="1"/>
  </bookViews>
  <sheets>
    <sheet name="formato oferta" sheetId="12" r:id="rId1"/>
    <sheet name="4.Manrique localizacion" sheetId="10" r:id="rId2"/>
  </sheets>
  <definedNames>
    <definedName name="_xlnm._FilterDatabase" localSheetId="0" hidden="1">'formato oferta'!$A$1:$G$139</definedName>
    <definedName name="_xlnm.Print_Area" localSheetId="1">'4.Manrique localizacion'!$A$4:$U$17</definedName>
    <definedName name="_xlnm.Print_Area">#REF!</definedName>
    <definedName name="_xlnm.Print_Titles" localSheetId="1">'4.Manrique localizacion'!#REF!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9" i="12" l="1"/>
  <c r="G138" i="12"/>
  <c r="G137" i="12"/>
  <c r="G136" i="12"/>
  <c r="G135" i="12"/>
  <c r="G134" i="12"/>
  <c r="G133" i="12"/>
  <c r="G132" i="12"/>
  <c r="G131" i="12" s="1"/>
  <c r="G130" i="12"/>
  <c r="G129" i="12" s="1"/>
  <c r="G128" i="12"/>
  <c r="G127" i="12" s="1"/>
  <c r="G126" i="12"/>
  <c r="G125" i="12"/>
  <c r="G123" i="12"/>
  <c r="G122" i="12"/>
  <c r="G121" i="12"/>
  <c r="G120" i="12"/>
  <c r="G119" i="12"/>
  <c r="G118" i="12"/>
  <c r="G117" i="12"/>
  <c r="G115" i="12"/>
  <c r="G114" i="12"/>
  <c r="G113" i="12"/>
  <c r="G112" i="12"/>
  <c r="G111" i="12"/>
  <c r="G110" i="12"/>
  <c r="G109" i="12"/>
  <c r="G108" i="12"/>
  <c r="G107" i="12"/>
  <c r="G106" i="12"/>
  <c r="G105" i="12"/>
  <c r="G104" i="12"/>
  <c r="G103" i="12"/>
  <c r="G102" i="12"/>
  <c r="G101" i="12"/>
  <c r="G100" i="12"/>
  <c r="G99" i="12"/>
  <c r="G98" i="12"/>
  <c r="G97" i="12"/>
  <c r="G96" i="12"/>
  <c r="G95" i="12"/>
  <c r="G94" i="12"/>
  <c r="G93" i="12"/>
  <c r="G92" i="12"/>
  <c r="G91" i="12"/>
  <c r="G90" i="12"/>
  <c r="G89" i="12"/>
  <c r="G87" i="12"/>
  <c r="G86" i="12"/>
  <c r="G85" i="12"/>
  <c r="G84" i="12"/>
  <c r="G83" i="12"/>
  <c r="G82" i="12"/>
  <c r="G81" i="12"/>
  <c r="G80" i="12"/>
  <c r="G79" i="12"/>
  <c r="G77" i="12"/>
  <c r="G76" i="12"/>
  <c r="G75" i="12"/>
  <c r="G74" i="12"/>
  <c r="G73" i="12"/>
  <c r="G72" i="12"/>
  <c r="G71" i="12"/>
  <c r="G68" i="12"/>
  <c r="G67" i="12"/>
  <c r="G66" i="12"/>
  <c r="G65" i="12"/>
  <c r="G64" i="12"/>
  <c r="G62" i="12"/>
  <c r="G61" i="12" s="1"/>
  <c r="G60" i="12"/>
  <c r="G59" i="12" s="1"/>
  <c r="G58" i="12"/>
  <c r="G57" i="12"/>
  <c r="G56" i="12" s="1"/>
  <c r="G55" i="12"/>
  <c r="G54" i="12"/>
  <c r="G53" i="12"/>
  <c r="G52" i="12"/>
  <c r="G51" i="12"/>
  <c r="G50" i="12"/>
  <c r="G49" i="12"/>
  <c r="G48" i="12"/>
  <c r="G47" i="12"/>
  <c r="G46" i="12"/>
  <c r="G44" i="12"/>
  <c r="G43" i="12"/>
  <c r="G42" i="12"/>
  <c r="G41" i="12"/>
  <c r="G40" i="12"/>
  <c r="G39" i="12"/>
  <c r="G38" i="12"/>
  <c r="G37" i="12"/>
  <c r="G36" i="12"/>
  <c r="G35" i="12"/>
  <c r="G34" i="12"/>
  <c r="G33" i="12"/>
  <c r="G32" i="12"/>
  <c r="G31" i="12"/>
  <c r="G30" i="12"/>
  <c r="G20" i="12" s="1"/>
  <c r="G29" i="12"/>
  <c r="G28" i="12"/>
  <c r="G27" i="12"/>
  <c r="G26" i="12"/>
  <c r="G25" i="12"/>
  <c r="G24" i="12"/>
  <c r="G23" i="12"/>
  <c r="G22" i="12"/>
  <c r="G21" i="12"/>
  <c r="G19" i="12"/>
  <c r="G18" i="12"/>
  <c r="G17" i="12"/>
  <c r="G16" i="12"/>
  <c r="G15" i="12"/>
  <c r="G14" i="12"/>
  <c r="G13" i="12"/>
  <c r="G12" i="12"/>
  <c r="G11" i="12"/>
  <c r="G9" i="12"/>
  <c r="G8" i="12"/>
  <c r="G7" i="12"/>
  <c r="G6" i="12"/>
  <c r="G5" i="12"/>
  <c r="G4" i="12"/>
  <c r="D8" i="10"/>
  <c r="D7" i="10"/>
  <c r="D6" i="10"/>
  <c r="G88" i="12" l="1"/>
  <c r="G10" i="12"/>
  <c r="G116" i="12"/>
  <c r="G124" i="12"/>
  <c r="G3" i="12"/>
  <c r="G63" i="12"/>
  <c r="G78" i="12"/>
  <c r="G45" i="12"/>
  <c r="G2" i="12" s="1"/>
  <c r="G70" i="12"/>
  <c r="G69" i="12"/>
  <c r="D5" i="10"/>
  <c r="G140" i="12" l="1"/>
  <c r="G142" i="12" l="1"/>
  <c r="G141" i="12"/>
  <c r="G143" i="12" s="1"/>
</calcChain>
</file>

<file path=xl/sharedStrings.xml><?xml version="1.0" encoding="utf-8"?>
<sst xmlns="http://schemas.openxmlformats.org/spreadsheetml/2006/main" count="463" uniqueCount="281">
  <si>
    <t>ÍTEM</t>
  </si>
  <si>
    <t>DESCRIPCIÓN</t>
  </si>
  <si>
    <t>UNIDAD</t>
  </si>
  <si>
    <t>CANTIDAD</t>
  </si>
  <si>
    <t>VALOR UNITARIO</t>
  </si>
  <si>
    <t>VALOR TOTAL</t>
  </si>
  <si>
    <t>U.H. MANRIQUE</t>
  </si>
  <si>
    <t>3.1</t>
  </si>
  <si>
    <t xml:space="preserve">   EQUIPOS</t>
  </si>
  <si>
    <t>3.1.1</t>
  </si>
  <si>
    <t xml:space="preserve">      Suministro transporte e instalación de Minisplit 0.75 TR R410 220V Inverter incluye Refrigerante ecológico 410 y todo lo necesario para su correcta instalación y funcionamiento.</t>
  </si>
  <si>
    <t>un</t>
  </si>
  <si>
    <t>3.1.2</t>
  </si>
  <si>
    <t xml:space="preserve">      Suministro transporte e instalación de Minisplit 1.0 TR R410 220V inverter  incluye Refrigerante ecológico 410 y todo lo necesario para su correcta instalación y funcionamiento.</t>
  </si>
  <si>
    <t>3.1.3</t>
  </si>
  <si>
    <t xml:space="preserve">      Suministro transporte e instalación de Minisplit 2.0 TR R410 220V inverter incluye Refrigerante ecológico 410 y todo lo necesario para su correcta instalación y funcionamiento.</t>
  </si>
  <si>
    <t>3.1.4</t>
  </si>
  <si>
    <t xml:space="preserve">      Suministro transporte e instalación de Central 5TR R410 incluye Refrigerante ecológico 410 y todo lo necesario para su correcta instalación y funcionamiento.</t>
  </si>
  <si>
    <t>3.1.5</t>
  </si>
  <si>
    <t xml:space="preserve">      Suministro transporte e instalación de Extracción 400 cfm incluye todo lo necesario para su correcta instalación y funcionamiento.</t>
  </si>
  <si>
    <t>3.1.6</t>
  </si>
  <si>
    <t xml:space="preserve">      Suministro transporte e instalación de Extracción 250 cfm incluye todo lo necesario para su correcta instalación y funcionamiento.</t>
  </si>
  <si>
    <t>3.2</t>
  </si>
  <si>
    <t xml:space="preserve">   CIRUGÍA</t>
  </si>
  <si>
    <t>3.2.1</t>
  </si>
  <si>
    <t xml:space="preserve">      Suministro transporte e instalación de Unidad de tratamiento de Aire en zonas de quirófano 1 y 2. FUENTE DE ALIMENTACIí“N 220V/3Ph/60Hz. REFRIGERANTE R-410A. PREFILTROS. FILTRO PERFECTPLEAT SC M8 30-35%. FILTROS 60-65% MERV 11  VARICEL II  AAF 60-65%. SECCIí“N POST-FILTROS. FILTRO 90-95% FILTRO  MERV 15 VARICEL II  AAF 90-95%. SERP. EVAPORADOR DEL TIPO ALETAS DE ALUMINIO Y TUBOS DE COBRE. TAMAí‘O TUBERíA DE COBRE 1/2Â”. VENTILADOR PLENUM FAN - ELECTROCONMUTADO incluye todo lo necesario para su correcta instalación y funcionamiento.</t>
  </si>
  <si>
    <t>3.2.2</t>
  </si>
  <si>
    <t xml:space="preserve">      Suministro transporte e instalación de Unidad de Tratamiento de Aire en zona de Salas de recuperación y preparación de cirugí­a. FUENTE DE ALIMENTACIí“N 220V/3Ph/60Hz REFRIGERANTE R-410A PREFILTROS FILTRO PERFECTPLEAT SC M8 30-35% FILTROS 60-65% MERV 11  VARICEL II  AAF 60-65% SECCIí“N POST-FILTROS FILTRO 90-95% FILTRO  MERV 15 VARICEL II  AAF 90-95% SERP. EVAPORADOR DEL TIPO ALETAS DE ALUMINIO Y TUBOS DE COBRE TAMAí‘O TUBERíA DE COBRE 1/2Â” VENTILADOR PLENUM FAN - ELECTROCONMUTADO. incluye todo lo necesario para su correcta instalación y funcionamiento.</t>
  </si>
  <si>
    <t>3.2.3</t>
  </si>
  <si>
    <t xml:space="preserve">      Suministro transporte e instalación de Unidad de Tratamiento de Aire en zona de partos 1 y 2 FUENTE DE ALIMENTACIí“N 220V/3Ph/60Hz REFRIGERANTE R-410A PREFILTROS FILTRO PERFECTPLEAT SC M8 30-35% FILTROS 60-65% MERV 11  VARICEL II  AAF 60-65% SECCIí“N POST-FILTROS FILTRO 90-95% FILTRO  MERV 15 VARICEL II  AAF 90-95% SERP. EVAPORADOR DEL TIPO ALETAS DE ALUMINIO Y TUBOS DE COBRE TAMAí‘O TUBERíA DE COBRE 1/2Â” VENTILADOR PLENUM FAN - ELECTROCONMUTADO. Incluye todo lo necesario para su correcta instalación y funcionamiento.</t>
  </si>
  <si>
    <t>3.2.4</t>
  </si>
  <si>
    <t xml:space="preserve">      Suministro transporte e instalación de Unidad de Tratamiento de Aire para zonas post partos pre partos y esterilización FUENTE DE ALIMENTACIí“N 220V/3Ph/60Hz REFRIGERANTE R-410A PREFILTROS FILTRO PERFECTPLEAT SC M8 30-35% FILTROS 60-65% MERV 11  VARICEL II  AAF 60-65% SECCIí“N POST-FILTROS FILTRO 90-95% FILTRO  MERV 15 VARICEL II  AAF 90-95% SERP. EVAPORADOR DEL TIPO ALETAS DE ALUMINIO Y TUBOS DE COBRE TAMAí‘O TUBERíA DE COBRE 1/2Â” VENTILADOR PLENUM FAN - ELECTROCONMUTADO. Incluye todo lo necesario para su correcta instalación y funcionamiento.</t>
  </si>
  <si>
    <t>3.2.5</t>
  </si>
  <si>
    <t xml:space="preserve">      Suministro transporte e instalación de Unidad Condensadora de Aire con descarga vertical de 3 TR - 36.000 BTU/h para trabajar con refrigerante R410 a 220V/3 fases/60 Hz. Incluye todo lo necesario para su correcta instalación y funcionamiento.</t>
  </si>
  <si>
    <t>3.2.6</t>
  </si>
  <si>
    <t xml:space="preserve">      Suministro transporte e instalación de Unidad Condensadora de Aire con descarga vertical de 5 TR - 36.000 BTU/h para trabajar con refrigerante R410 a 220V/3 fases/60 Hz. Incluye todo lo necesario para su correcta instalación y funcionamiento.</t>
  </si>
  <si>
    <t>3.2.7</t>
  </si>
  <si>
    <t xml:space="preserve">      Suministro transporte e instalación de base para manejadora incluye todo lo necesario para su correcta instalación y funcionamiento.</t>
  </si>
  <si>
    <t>3.2.8</t>
  </si>
  <si>
    <t xml:space="preserve">      Suministro transporte e instalación de Termostato programable incluye todo lo necesario para su correcta instalación y funcionamiento.</t>
  </si>
  <si>
    <t>3.2.9</t>
  </si>
  <si>
    <t xml:space="preserve">      Suministro transporte e instalación de Unidad Ventiladora extractor de esterilización y baí±os incluye todo lo necesario para su correcta instalación y funcionamiento.</t>
  </si>
  <si>
    <t>3.3</t>
  </si>
  <si>
    <t xml:space="preserve">   TUBERÍAS - ACCESORIOS</t>
  </si>
  <si>
    <t>3.3.1</t>
  </si>
  <si>
    <t xml:space="preserve">      Suministro transporte e instalación de Tuberí­a de refrigeración tipo L 1/4". Tubos de cobre sin costura para conducción de fluidos a presión. Especificaciones y métodos de prueba". (ASTM-B-88) incluye accesorios soportes para la fijación de la tuberí­a y todo lo necesario para su correcta instalación y funcionamiento.</t>
  </si>
  <si>
    <t>m</t>
  </si>
  <si>
    <t>3.3.2</t>
  </si>
  <si>
    <t xml:space="preserve">      Suministro transporte e instalación de Tuberí­a de refrigeración tipo L 3/8". Tubos de cobre sin costura para conducción de fluidos a presión. Especificaciones y métodos de prueba". (ASTM-B-88) incluye accesorios soportes para la fijación de la tuberí­a y todo lo necesario para su correcta instalación y funcionamiento.</t>
  </si>
  <si>
    <t>3.3.3</t>
  </si>
  <si>
    <t xml:space="preserve">      Suministro transporte e instalación de Tuberí­a de refrigeración tipo L 5/8". Tubos de cobre sin costura para conducción de fluidos a presión. Especificaciones y métodos de prueba". (ASTM-B-88) incluye accesorios soportes para la fijación de la tuberí­a y todo lo necesario para su correcta instalación y funcionamiento.</t>
  </si>
  <si>
    <t>3.3.4</t>
  </si>
  <si>
    <t xml:space="preserve">      Suministro transporte e instalación de Tuberí­a de refrigeración tipo L 7/8". Tubos de cobre sin costura para conducción de fluidos a presión. Especificaciones y métodos de prueba". (ASTM-B-88) incluye accesorios soportes para la fijación de la tuberí­a y todo lo necesario para su correcta instalación y funcionamiento.</t>
  </si>
  <si>
    <t>3.3.5</t>
  </si>
  <si>
    <t xml:space="preserve">      Suministro transporte e instalación de Estructura Metí¡lica condensadora 9.000 a 12.000Btu incluye accesorios soportes para la fijación anticorrosivo acabado en pintura a base de aceite y todo lo necesario para su correcta instalación y funcionamiento.</t>
  </si>
  <si>
    <t>3.3.6</t>
  </si>
  <si>
    <t xml:space="preserve">      Suministro transporte e instalación de Estructura Metí¡lica condensadora 18.000 a 36.000Btu  incluye accesorios soportes para la fijación anticorrosivo acabado en pintura a base de aceite y todo lo necesario para su correcta instalación y funcionamiento.</t>
  </si>
  <si>
    <t>3.3.7</t>
  </si>
  <si>
    <t xml:space="preserve">      Suministro transporte e instalación de Cauchos antivibratorios (kit x 4un) incluye accesorios y todo lo necesario para su correcta instalación y funcionamiento.</t>
  </si>
  <si>
    <t>3.3.8</t>
  </si>
  <si>
    <t xml:space="preserve">      Suministro transporte e instalación de Estructura Metí¡lica evaporadora 3 a 5TR incluye accesorios soportes para la fijación anticorrosivo acabado en pintura a base de aceite y todo lo necesario para su correcta instalación y funcionamiento.</t>
  </si>
  <si>
    <t>3.3.9</t>
  </si>
  <si>
    <t xml:space="preserve">      Suministro transporte e instalación de Válvula Gusanillos soldable de 1/4" a 5/16" incluye todo lo necesario para su correcta instalación y funcionamiento.</t>
  </si>
  <si>
    <t>3.3.10</t>
  </si>
  <si>
    <t xml:space="preserve">      Suministro transporte e instalación de Filtros secadores para líneas de liquido de 1/4" a 1/2". Núcleo solido 100% 3A Molecular Sieve Optimizado para refrigerantes a base de HFC (R134a R404A R410A etc.) con aceites POE y PAG y compatible con R22 Â· MWP (PS): hasta 46 bar (667psi) con conexiones para soldar (acero tratado con cobre) y abocardar. Homologaciones UL y PED: etiqueta que indica el volumen interno disponible incluye todo lo necesario para su correcta instalación y funcionamiento.</t>
  </si>
  <si>
    <t>3.3.11</t>
  </si>
  <si>
    <t xml:space="preserve">      Suministro transporte e instalación de filtros secadores para líneas de liquido de 5/8". Núcleo solido 100% 3A Molecular Sieve Optimizado para refrigerantes a base de HFC (R134a R404A R410A etc.) con aceites POE y PAG y compatible con R22 Â· MWP (PS): hasta 46 bar (667psi) con conexiones para soldar (acero tratado con cobre) y abocardar. Homologaciones UL y PED: etiqueta que indica el volumen interno disponible incluye todo lo necesario para su correcta instalación y funcionamiento.</t>
  </si>
  <si>
    <t>3.3.12</t>
  </si>
  <si>
    <t xml:space="preserve">      Suministro transporte e instalación de filtros secadores para líneas de liquido de 7/8". Núcleo solido 100% 3A Molecular Sieve Optimizado para refrigerantes a base de HFC (R134a R404A R410A etc.) con aceites POE y PAG y compatible con R22 Â· MWP (PS): hasta 46 bar (667psi) con conexiones para soldar (acero tratado con cobre) y abocardar. Homologaciones UL y PED: etiqueta que indica el volumen interno disponible incluye todo lo necesario para su correcta instalación y funcionamiento.</t>
  </si>
  <si>
    <t>3.3.13</t>
  </si>
  <si>
    <t xml:space="preserve">      Suministro transporte e instalación de Válvulas de paso de bola de 3/8" a 1/2" con tipo de conexión de entrada y de salida: Soldadura ODF incluye todo lo necesario para su correcta instalación y funcionamiento.</t>
  </si>
  <si>
    <t>3.3.14</t>
  </si>
  <si>
    <t xml:space="preserve">      Suministro transporte e instalación de Válvulas de paso de bola de 5/8" a 7/8" con tipo de conexión de entrada y de salida: Soldadura ODF incluye todo lo necesario para su correcta instalación y funcionamiento.</t>
  </si>
  <si>
    <t>3.3.15</t>
  </si>
  <si>
    <t xml:space="preserve">      Suministro transporte e instalación de Visor de liquido de 3/8" para enroscar con indicador de humedad CFC/HCFC incluye todo lo necesario para su correcta instalación y funcionamiento.</t>
  </si>
  <si>
    <t>3.3.16</t>
  </si>
  <si>
    <t xml:space="preserve">      Suministro transporte e instalación de Visor de liquido de 5/8" a 7/8" para enroscar con indicador de humedad CFC/HCFC incluye todo lo necesario para su correcta instalación y funcionamiento.</t>
  </si>
  <si>
    <t>3.3.17</t>
  </si>
  <si>
    <t xml:space="preserve">      Suministro transporte e instalación de Controles de temperatura -termostato de conservación 101 mecí¡nicos (MEC -30+30 Ref UT72 DAN o similar) incluye todo lo necesario para su correcta instalación y funcionamiento.</t>
  </si>
  <si>
    <t>3.3.18</t>
  </si>
  <si>
    <t xml:space="preserve">      Suministro transporte e instalación de Presostato Tipo Pila Alta Presión Refrigerante R410a (475  600) incluye todo lo necesario para su correcta instalación y funcionamiento.</t>
  </si>
  <si>
    <t>3.3.19</t>
  </si>
  <si>
    <t xml:space="preserve">      Suministro transporte e instalación de Temporizador para aire acondicionado on brake divers incluye todo lo necesario para su correcta instalación y funcionamiento.</t>
  </si>
  <si>
    <t>3.3.20</t>
  </si>
  <si>
    <t xml:space="preserve">      Suministro transporte e instalación de Bandeja de condensado de agua en lamina galvanizada CAL 32 incluye todo lo necesario para su correcta instalación y funcionamiento.</t>
  </si>
  <si>
    <t>3.3.21</t>
  </si>
  <si>
    <t xml:space="preserve">      Suministro transporte e instalación de Bomba de condesando 220v (tipo MiniOrange) Flujo mí¡x. de 12 L/h Altura mí¡x. de 10 m (tasa de flujo de 6 L/h) Incluye un reservorio secundario sumergible plug y play dispositivo anti-sifón. Hasta 733 kW incluye accesorios y todo lo necesario para su correcta instalación y funcionamiento.</t>
  </si>
  <si>
    <t>3.3.22</t>
  </si>
  <si>
    <t xml:space="preserve">      Suministro transporte e instalación bomba de condesando 110v/220v (tipo MiniOrange) Flujo mí¡x. de 12 L/h Altura mí¡x. de 10 m (tasa de flujo de 6 L/h) Incluye un reservorio secundario sumergible plug y play dispositivo anti-sifón. Hasta 733 kW incluye accesorios y todo lo necesario para su correcta instalación y funcionamiento.</t>
  </si>
  <si>
    <t>3.3.23</t>
  </si>
  <si>
    <t xml:space="preserve">      Suministro transporte e instalación de soportes para extractor incluye pernos lamina tornillerí­a y todo lo necesario para su correcta instalación y funcionamiento.</t>
  </si>
  <si>
    <t>3.3.24</t>
  </si>
  <si>
    <t xml:space="preserve">      Suministro transporte e instalación de filtro Antipolvo para refrigeración en piedra  incluye todo lo necesario para su correcta instalación y funcionamiento.</t>
  </si>
  <si>
    <t>3.4</t>
  </si>
  <si>
    <t xml:space="preserve">   CONDUCTOS Y REJILLAS</t>
  </si>
  <si>
    <t>3.4.1</t>
  </si>
  <si>
    <t xml:space="preserve">      Suministro transporte e instalación de Conductos en Piralú. Hecho en panel de espuma rí­gida de polisocianurato (PIR) revestido por ambas caras con una lámina  de aluminio puro gofrado longitud estándar  del panel es de 3.000 mm. y un ancho estándar  del panel es de 1.200 mm incluye todo lo necesario para su correcta instalación y funcionamiento.</t>
  </si>
  <si>
    <t>m2</t>
  </si>
  <si>
    <t>3.4.2</t>
  </si>
  <si>
    <t xml:space="preserve">      Suministro transporte e instalación de Conductos en lámina  galvanizada C.22/24 incluye todo lo necesario para su correcta instalación y funcionamiento.</t>
  </si>
  <si>
    <t>kg</t>
  </si>
  <si>
    <t>3.4.3</t>
  </si>
  <si>
    <t xml:space="preserve">      Suministro transporte e instalación de Rejillas de retorno incluye todo lo necesario para su correcta instalación y funcionamiento.</t>
  </si>
  <si>
    <t>3.4.4</t>
  </si>
  <si>
    <t xml:space="preserve">      Suministro transporte e instalación de difusor de suministro 4 ví­as de 12" x 12" con aletas de 3" con control de volumen de hojas míºltiples opuestas operadas por un sistema de pií±ón. Incluye: Elementos de sujeción y todo lo necesario para su correcta instalación y funcionamiento.</t>
  </si>
  <si>
    <t>3.4.5</t>
  </si>
  <si>
    <t xml:space="preserve">      Suministro transporte e instalación de Ducto Ventilación Flexible Aluminio - Ducto flex incluye todo lo necesario para su correcta instalación y funcionamiento.</t>
  </si>
  <si>
    <t>3.4.6</t>
  </si>
  <si>
    <t xml:space="preserve">      Suministro transporte e instalación de difusor de flujo laminar especial para salas de cirugí­a y aplicaciones con alto control de limpieza del aire. Fabricado en acero inoxidable. Dimensiones 24"x24"". Incluye soportes para filtro HEPA Y Filtro HEPA de 3" de espesor" incluye todo lo necesario para su correcta instalación y funcionamiento.</t>
  </si>
  <si>
    <t>3.4.7</t>
  </si>
  <si>
    <t xml:space="preserve">      Suministro transporte e instalación de difusor de flujo laminar especial para salas de cirugí­a y aplicaciones con alto control de limpieza del aire. Fabricado en acero inoxidable. Dimensiones 24""x24" incluye todo lo necesario para su correcta instalación y funcionamiento.</t>
  </si>
  <si>
    <t>3.4.8</t>
  </si>
  <si>
    <t xml:space="preserve">      Suministro y puesta en servicio de difusor de suministro 4 vías de 12" x 12" con aletas de 3" con control de volumen de hojas múltiples opuestas operadas por un sistema de piñón. Incluye: Elementos de sujeción.</t>
  </si>
  <si>
    <t>3.4.9</t>
  </si>
  <si>
    <t xml:space="preserve">      Suministro y puesta en servicio de difusor de suministro 4 vías de 9 x 9" con aletas de 3" con control de volumen de hojas múltiples opuestas operadas por un sistema de piñón. Incluye: Elementos de sujeción.</t>
  </si>
  <si>
    <t>3.4.10</t>
  </si>
  <si>
    <t xml:space="preserve">      Suministro y puesta en servicio de Rejilla retorno extracción o aire exterior tipo barras frontales fijas a 35° de " x " con control de volumen de aletas opuestas con accionamiento por piñón. Incluye: Elementos de fijación.</t>
  </si>
  <si>
    <t>3.5</t>
  </si>
  <si>
    <t xml:space="preserve">   PRUEBAS Y PUESTA EN SERVICIO</t>
  </si>
  <si>
    <t>3.5.1</t>
  </si>
  <si>
    <t xml:space="preserve">      Revisión limpieza y descontaminación de circuito de refrigeración con nitrógeno (60 a 100psi) incluye instalación de pipeta manómetro mangueras y demí¡s accesorios necesarios para la correcta evacuación de partí­culas impurezas o humedades en el circuito</t>
  </si>
  <si>
    <t>Un</t>
  </si>
  <si>
    <t>3.5.2</t>
  </si>
  <si>
    <t xml:space="preserve">      Suministro transporte e instalación de refrigerante R-410 para circuito de refrigeración incluye presurización del sistema y todo lo necesario para su correcta instalación y funcionamiento.</t>
  </si>
  <si>
    <t>3.6</t>
  </si>
  <si>
    <t xml:space="preserve">   INSTALACIONES ELECTRICAS</t>
  </si>
  <si>
    <t>3.6.1</t>
  </si>
  <si>
    <t xml:space="preserve">      Suministro e instalación de tuberí­as cajas de paso corazas acometidas en cable de cobre protecciones de acuerdo a los documentos diagnósticos eléctricos y las condiciones de obra de la sede. Incluye los demí¡s accesorios necesarios para la correcta operación y funcionamiento del sistema de aire acondicionado.</t>
  </si>
  <si>
    <t>gl</t>
  </si>
  <si>
    <t>3.7</t>
  </si>
  <si>
    <t xml:space="preserve">   ADECUACIONES FíSICAS</t>
  </si>
  <si>
    <t>3.7.1</t>
  </si>
  <si>
    <t xml:space="preserve">      Desmonte retiro reinstalación suministro reposición y/o instalación de: drenajes trampas de malos olores canaletas pases de losa placas cielos livianos resanes estuco revoques pinturas de todo tipo canoas ruanas bajantes tuberí­as luminarias tomas sencillos o dobles y demí¡s actividades y/o accesorios necesarios para la correcta operación y funcionamiento de la sede.</t>
  </si>
  <si>
    <t>3.8</t>
  </si>
  <si>
    <t xml:space="preserve">   RETIROS Y DISPOSICIÓN FINAL</t>
  </si>
  <si>
    <t>3.8.1</t>
  </si>
  <si>
    <t xml:space="preserve">      Retiro y disposición final de equipo tipo minisplit incluye el cargue transporte botada o recuperación de materiales. Incluye botada en botaderos oficiales autorizados y certificados en el manejo de residuos RAEE (residuos de aparatos eléctricos y electrónicos) y la recuperación de los materiales aprovechables y/o su transporte hasta la bodega o el sitio que indique la interventorí­a.</t>
  </si>
  <si>
    <t>3.8.2</t>
  </si>
  <si>
    <t xml:space="preserve">      Retiro y disposición final de equipo tipo central incluye el cargue transporte botada o recuperación de materiales. Incluye botada en botaderos oficiales autorizados y certificados en el manejo de residuos RAEE (residuos de aparatos eléctricos y electrónicos) y la recuperación de los materiales aprovechables y/o su transporte hasta la bodega o el sitio que indique la interventorí­a.</t>
  </si>
  <si>
    <t>3.8.3</t>
  </si>
  <si>
    <t xml:space="preserve">      Retiro y disposición final de tuberí­a de cobre incluye el cargue transporte botada o recuperación de materiales. Incluye botada en botaderos oficiales autorizados y certificados en el manejo de residuos RAEE (residuos de aparatos eléctricos y electrónicos) y la recuperación de los materiales aprovechables y/o su transporte hasta la bodega o el sitio que indique la interventorí­a.</t>
  </si>
  <si>
    <t>3.8.4</t>
  </si>
  <si>
    <t xml:space="preserve">      Retiro y disposición final de ducto de ventilación incluye el cargue transporte botada o recuperación de materiales. Incluye botada en botaderos oficiales autorizados y certificados en el manejo de residuos RAEE (residuos de aparatos eléctricos y electrónicos) y la recuperación de los materiales aprovechables y/o su transporte hasta la bodega o el sitio que indique la interventorí­a.</t>
  </si>
  <si>
    <t>3.8.5</t>
  </si>
  <si>
    <t xml:space="preserve">      Recuperación y disposición final de gas refrigerante R22 incluye cargue transporte disposición y entrega en entidad ambiental o laboratorio acreditado para el tratamiento del gas contaminante.</t>
  </si>
  <si>
    <t>U.H. BELEN</t>
  </si>
  <si>
    <t>5.1</t>
  </si>
  <si>
    <t>5.1.1</t>
  </si>
  <si>
    <t>5.1.2</t>
  </si>
  <si>
    <t>5.1.3</t>
  </si>
  <si>
    <t xml:space="preserve">      Suministro transporte e instalación de Minisplit 1.5 TR R410 220V inverter incluye Refrigerante ecológico 410 y todo lo necesario para su correcta instalación y funcionamiento.</t>
  </si>
  <si>
    <t>5.1.4</t>
  </si>
  <si>
    <t>5.1.5</t>
  </si>
  <si>
    <t xml:space="preserve">      Suministro transporte e instalación de Minisplit 3 TR R410 220V inverter incluye Refrigerante ecológico 410 y todo lo necesario para su correcta instalación y funcionamiento.</t>
  </si>
  <si>
    <t>5.1.6</t>
  </si>
  <si>
    <t xml:space="preserve">      Suministro transporte e instalación de Piso Techo 5 TR R410 220V inverter incluye Refrigerante ecológico 410 y todo lo necesario para su correcta instalación y funcionamiento.</t>
  </si>
  <si>
    <t>5.1.7</t>
  </si>
  <si>
    <t xml:space="preserve">      Suministro transporte e instalación de Cassette 5 TR R410 220V inverter incluye Refrigerante ecológico 410 y todo lo necesario para su correcta instalación y funcionamiento.</t>
  </si>
  <si>
    <t>5.2</t>
  </si>
  <si>
    <t>5.2.1</t>
  </si>
  <si>
    <t>5.2.2</t>
  </si>
  <si>
    <t>5.2.3</t>
  </si>
  <si>
    <t>5.2.4</t>
  </si>
  <si>
    <t>5.2.5</t>
  </si>
  <si>
    <t>5.2.6</t>
  </si>
  <si>
    <t xml:space="preserve">      Suministro transporte e instalación de Unidad de Tratamiento de Aire en zona de Quirófanos 1-2-3. FUENTE DE ALIMENTACIí“N 220V/3Ph/60Hz REFRIGERANTE R-410A PREFILTROS FILTRO PERFECTPLEAT SC M8 30-35% FILTROS 60-65% MERV 11  VARICEL II  AAF 60-65% SECCIí“N POST-FILTROS FILTRO 90-95% FILTRO  MERV 15 VARICEL II  AAF 90-95% SERP. EVAPORADOR DEL TIPO ALETAS DE ALUMINIO Y TUBOS DE COBRE TAMAí‘O TUBERíA DE COBRE 1/2Â” VENTILADOR PLENUM FAN - ELECTROCONMUTADO.  Incluye todo lo necesario para su correcta instalación y funcionamiento.</t>
  </si>
  <si>
    <t>5.2.7</t>
  </si>
  <si>
    <t xml:space="preserve">      Suministro transporte e instalación de Tratamiento de Aire en zona de Preparación y Recuperación. FUENTE DE ALIMENTACIí“N 220V/3Ph/60Hz REFRIGERANTE R-410A PREFILTROS FILTRO PERFECTPLEAT SC M8 30-35% FILTROS 60-65% MERV 11  VARICEL II  AAF 60-65% SECCIí“N POST-FILTROS FILTRO 90-95% FILTRO  MERV 15 VARICEL II  AAF 90-95% SERP. EVAPORADOR DEL TIPO ALETAS DE ALUMINIO Y TUBOS DE COBRE TAMAí‘O TUBERíA DE COBRE 1/2Â” VENTILADOR PLENUM FAN - ELECTROCONMUTADO.  Incluye todo lo necesario para su correcta instalación y funcionamiento.</t>
  </si>
  <si>
    <t>5.2.8</t>
  </si>
  <si>
    <t xml:space="preserve">      Suministro transporte e instalación de Aire en zona de Esterilización FUENTE DE ALIMENTACIí“N 220V/3Ph/60Hz REFRIGERANTE R-410A PREFILTROS FILTRO PERFECTPLEAT SC M8 30-35% FILTROS 60-65% MERV 11  VARICEL II  AAF 60-65% SECCIí“N POST-FILTROS FILTRO 90-95% FILTRO  MERV 15 VARICEL II  AAF 90-95% SERP. EVAPORADOR DEL TIPO ALETAS DE ALUMINIO Y TUBOS DE COBRE TAMAí‘O TUBERíA DE COBRE 1/2Â” VENTILADOR PLENUM FAN - ELECTROCONMUTADO.  Incluye todo lo necesario para su correcta instalación y funcionamiento.</t>
  </si>
  <si>
    <t>5.2.9</t>
  </si>
  <si>
    <t xml:space="preserve">      Suministro transporte e instalación de Unidad de Tratamiento de Aire en zona de Partos FUENTE DE ALIMENTACIí“N 220V/3Ph/60Hz REFRIGERANTE R-410A PREFILTROS FILTRO PERFECTPLEAT SC M8 30-35% FILTROS 60-65% MERV 11  VARICEL II  AAF 60-65% SECCIí“N POST-FILTROS FILTRO 90-95% FILTRO  MERV 15 VARICEL II  AAF 90-95% SERP. EVAPORADOR DEL TIPO ALETAS DE ALUMINIO Y TUBOS DE COBRE TAMAí‘O TUBERíA DE COBRE 1/2Â” VENTILADOR PLENUM FAN - ELECTROCONMUTADO.  Incluye todo lo necesario para su correcta instalación y funcionamiento.</t>
  </si>
  <si>
    <t>5.3</t>
  </si>
  <si>
    <t>5.3.1</t>
  </si>
  <si>
    <t xml:space="preserve">      Suministro transporte e instalación de Tuberí­a de refrigeración tipo L 1/2". Tubos de cobre sin costura para conducción de fluidos a presión. Especificaciones y métodos de prueba". (ASTM-B-88) incluye accesorios soportes para la fijación de la tuberí­a y todo lo necesario para su correcta instalación y funcionamiento.</t>
  </si>
  <si>
    <t>5.3.2</t>
  </si>
  <si>
    <t>5.3.3</t>
  </si>
  <si>
    <t>5.3.4</t>
  </si>
  <si>
    <t>5.3.5</t>
  </si>
  <si>
    <t xml:space="preserve">      Suministro y puesta en servicio de Tubería de refrigeración tipo L 3/4". Tubos de cobre sin costura para conducción de fluidos a presión. Especificaciones y métodos de prueba". (ASTM-B-88)</t>
  </si>
  <si>
    <t>5.3.6</t>
  </si>
  <si>
    <t>5.3.7</t>
  </si>
  <si>
    <t>5.3.8</t>
  </si>
  <si>
    <t>5.3.9</t>
  </si>
  <si>
    <t>5.3.10</t>
  </si>
  <si>
    <t>5.3.11</t>
  </si>
  <si>
    <t>5.3.12</t>
  </si>
  <si>
    <t>5.3.13</t>
  </si>
  <si>
    <t>5.3.14</t>
  </si>
  <si>
    <t>5.3.15</t>
  </si>
  <si>
    <t>5.3.16</t>
  </si>
  <si>
    <t>5.3.17</t>
  </si>
  <si>
    <t>5.3.18</t>
  </si>
  <si>
    <t xml:space="preserve">      Suministro transporte e instalación de Visor de liquido de 1/2" para enroscar con indicador de humedad CFC/HCFC incluye todo lo necesario para su correcta instalación y funcionamiento.</t>
  </si>
  <si>
    <t>5.3.19</t>
  </si>
  <si>
    <t>5.3.20</t>
  </si>
  <si>
    <t>5.3.21</t>
  </si>
  <si>
    <t>5.3.22</t>
  </si>
  <si>
    <t>5.3.23</t>
  </si>
  <si>
    <t>5.3.24</t>
  </si>
  <si>
    <t>5.3.25</t>
  </si>
  <si>
    <t>5.3.26</t>
  </si>
  <si>
    <t>5.3.27</t>
  </si>
  <si>
    <t>5.4</t>
  </si>
  <si>
    <t>5.4.1</t>
  </si>
  <si>
    <t>5.4.2</t>
  </si>
  <si>
    <t>5.4.3</t>
  </si>
  <si>
    <t>5.4.4</t>
  </si>
  <si>
    <t>5.4.5</t>
  </si>
  <si>
    <t>5.4.6</t>
  </si>
  <si>
    <t>5.4.7</t>
  </si>
  <si>
    <t>5.5</t>
  </si>
  <si>
    <t>5.5.1</t>
  </si>
  <si>
    <t>5.5.2</t>
  </si>
  <si>
    <t>5.6</t>
  </si>
  <si>
    <t>5.6.1</t>
  </si>
  <si>
    <t>5.7</t>
  </si>
  <si>
    <t>5.7.1</t>
  </si>
  <si>
    <t>5.8</t>
  </si>
  <si>
    <t>5.8.1</t>
  </si>
  <si>
    <t>5.8.2</t>
  </si>
  <si>
    <t>5.8.3</t>
  </si>
  <si>
    <t xml:space="preserve">      Retiro y disposición final de equipo tipo piso techo incluye el cargue transporte botada o recuperación de materiales. Incluye botada en botaderos oficiales autorizados y certificados en el manejo de residuos RAEE (residuos de aparatos eléctricos y electrónicos) y la recuperación de los materiales aprovechables y/o su transporte hasta la bodega o el sitio que indique la interventorí­a.</t>
  </si>
  <si>
    <t>5.8.4</t>
  </si>
  <si>
    <t xml:space="preserve">      Retiro y disposición final de equipo tipo paquete incluye el cargue transporte botada o recuperación de materiales. Incluye botada en botaderos oficiales autorizados y certificados en el manejo de residuos RAEE (residuos de aparatos eléctricos y electrónicos) y la recuperación de los materiales aprovechables y/o su transporte hasta la bodega o el sitio que indique la interventorí­a.</t>
  </si>
  <si>
    <t>5.8.5</t>
  </si>
  <si>
    <t xml:space="preserve">      Retiro y disposición final de equipo tipo ventana incluye el cargue transporte botada o recuperación de materiales. Incluye botada en botaderos oficiales autorizados y certificados en el manejo de residuos RAEE (residuos de aparatos eléctricos y electrónicos) y la recuperación de los materiales aprovechables y/o su transporte hasta la bodega o el sitio que indique la interventorí­a.</t>
  </si>
  <si>
    <t>5.8.6</t>
  </si>
  <si>
    <t>5.8.7</t>
  </si>
  <si>
    <t>5.8.8</t>
  </si>
  <si>
    <t>TOTAL COSTO DIRECTO</t>
  </si>
  <si>
    <t>A</t>
  </si>
  <si>
    <t>U</t>
  </si>
  <si>
    <t>TOTAL OBRA</t>
  </si>
  <si>
    <t>Archivo 1 y 2</t>
  </si>
  <si>
    <t>Odontología</t>
  </si>
  <si>
    <t>Administración</t>
  </si>
  <si>
    <t>Laboratorio</t>
  </si>
  <si>
    <t>Centro Transfusión Laborat</t>
  </si>
  <si>
    <t>Citologías</t>
  </si>
  <si>
    <t>Rack</t>
  </si>
  <si>
    <t>Consultorios 8</t>
  </si>
  <si>
    <t>Extracción Sucio Urg.</t>
  </si>
  <si>
    <t>Consul. 17 y 18 y 2 más</t>
  </si>
  <si>
    <t>Urgencias 1</t>
  </si>
  <si>
    <t>Urgencias 2</t>
  </si>
  <si>
    <t>Urgencias 3</t>
  </si>
  <si>
    <t>Urgencias Pasillo</t>
  </si>
  <si>
    <t>Cuarto Tec Upss Sótano</t>
  </si>
  <si>
    <t>Cirugía A. Rojas</t>
  </si>
  <si>
    <t>Procedimientos piso 2</t>
  </si>
  <si>
    <t>4.1</t>
  </si>
  <si>
    <t>EQUIPOS</t>
  </si>
  <si>
    <t>und</t>
  </si>
  <si>
    <t>4.1.7</t>
  </si>
  <si>
    <t>Suministro y puesta en servicio de Extraccción 400 cfm</t>
  </si>
  <si>
    <t>4.1.8</t>
  </si>
  <si>
    <t>Suministro y puesta en servicio de Extraccción 250 cfm</t>
  </si>
  <si>
    <t>4.1.10</t>
  </si>
  <si>
    <t>Suministro y puesta en servicio de Central 5TR R410</t>
  </si>
  <si>
    <t>4.1.11</t>
  </si>
  <si>
    <r>
      <rPr>
        <sz val="11"/>
        <color theme="1"/>
        <rFont val="Calibri"/>
        <family val="2"/>
        <scheme val="minor"/>
      </rPr>
      <t>Suministro y puesta en servicio de
UNIDAD DE TRATAMIENTO DE AIRE
AREA:  QUIROFANOS</t>
    </r>
    <r>
      <rPr>
        <sz val="11"/>
        <color theme="1"/>
        <rFont val="Calibri"/>
        <family val="2"/>
      </rPr>
      <t xml:space="preserve"> 1-2
FUENTE DE ALIMENTACIÓN 220V/3Ph/60Hz
REFRIGERANTE R-410A
PREFILTROS
FILTRO PERFECTPLEAT SC M8 30-35%
FILTROS 60-65% MERV 11  VARICEL II  AAF 60-65%
SECCIÓN POST-FILTROS
FILTRO 90-95% FILTRO  MERV 15 VARICEL II  AAF 90-95%
SERP. EVAPORADOR DEL TIPO ALETAS DE ALUMINIO Y TUBOS DE COBRE
TAMAÑO TUBERÍA DE COBRE 1/2”
VENTILADOR PLENUM FAN - ELECTROCONMUTADO
Incluye: Izaje, armado, soportes antivribratorios, Bases y todos los elementos necesarios para su correcta instalación y funcionamiento.</t>
    </r>
  </si>
  <si>
    <t>4.1.12</t>
  </si>
  <si>
    <r>
      <rPr>
        <sz val="11"/>
        <color theme="1"/>
        <rFont val="Calibri"/>
        <family val="2"/>
        <scheme val="minor"/>
      </rPr>
      <t xml:space="preserve">Suministro y puesta en servicio de
UNIDAD DE TRATAMIENTO DE AIRE
AREA: </t>
    </r>
    <r>
      <rPr>
        <sz val="11"/>
        <color theme="1"/>
        <rFont val="Calibri"/>
        <family val="2"/>
      </rPr>
      <t xml:space="preserve"> SALA RECUPERACION, SALA PREPARACION CIRUGIA
FUENTE DE ALIMENTACIÓN 220V/3Ph/60Hz
REFRIGERANTE R-410A
PREFILTROS
FILTRO PERFECTPLEAT SC M8 30-35%
FILTROS 60-65% MERV 11  VARICEL II  AAF 60-65%
SECCIÓN POST-FILTROS
FILTRO 90-95% FILTRO  MERV 15 VARICEL II  AAF 90-95%
SERP. EVAPORADOR DEL TIPO ALETAS DE ALUMINIO Y TUBOS DE COBRE
TAMAÑO TUBERÍA DE COBRE 1/2”
VENTILADOR PLENUM FAN - ELECTROCONMUTADO
Incluye: Izaje, armado, soportes antivribratorios, Bases y todos los elementos necesarios para su correcta instalación y funcionamiento.</t>
    </r>
  </si>
  <si>
    <t>4.1.13</t>
  </si>
  <si>
    <r>
      <rPr>
        <sz val="11"/>
        <color theme="1"/>
        <rFont val="Calibri"/>
        <family val="2"/>
        <scheme val="minor"/>
      </rPr>
      <t>Suministro y puesta en servicio de
UNIDAD DE TRATAMIENTO DE AIRE
AREA:  PARTOS 1-2</t>
    </r>
    <r>
      <rPr>
        <sz val="11"/>
        <color theme="1"/>
        <rFont val="Calibri"/>
        <family val="2"/>
      </rPr>
      <t xml:space="preserve">
FUENTE DE ALIMENTACIÓN 220V/3Ph/60Hz
REFRIGERANTE R-410A
PREFILTROS
FILTRO PERFECTPLEAT SC M8 30-35%
FILTROS 60-65% MERV 11  VARICEL II  AAF 60-65%
SECCIÓN POST-FILTROS
FILTRO 90-95% FILTRO  MERV 15 VARICEL II  AAF 90-95%
SERP. EVAPORADOR DEL TIPO ALETAS DE ALUMINIO Y TUBOS DE COBRE
TAMAÑO TUBERÍA DE COBRE 1/2”
VENTILADOR PLENUM FAN - ELECTROCONMUTADO
Incluye: Izaje, armado, soportes antivribratorios, Bases y todos los elementos necesarios para su correcta instalación y funcionamiento.</t>
    </r>
  </si>
  <si>
    <t>4.1.14</t>
  </si>
  <si>
    <r>
      <rPr>
        <sz val="11"/>
        <color theme="1"/>
        <rFont val="Calibri"/>
        <family val="2"/>
        <scheme val="minor"/>
      </rPr>
      <t xml:space="preserve">Suministro y puesta en servicio de
</t>
    </r>
    <r>
      <rPr>
        <sz val="11"/>
        <color theme="1"/>
        <rFont val="Calibri"/>
        <family val="2"/>
      </rPr>
      <t>UNIDAD DE TRATAMIENTO DE AIRE
AREA:  POST PARTOS - PRE PARTOS - ESTERILIZACION
FUENTE DE ALIMENTACIÓN 220V/3Ph/60Hz
REFRIGERANTE R-410A
PREFILTROS
FILTRO PERFECTPLEAT SC M8 30-35%
FILTROS 60-65% MERV 11  VARICEL II  AAF 60-65%
SECCIÓN POST-FILTROS
FILTRO 90-95% FILTRO  MERV 15 VARICEL II  AAF 90-95%
SERP. EVAPORADOR DEL TIPO ALETAS DE ALUMINIO Y TUBOS DE COBRE
TAMAÑO TUBERÍA DE COBRE 1/2”
VENTILADOR PLENUM FAN - ELECTROCONMUTADO
Incluye: Izaje, armado, soportes antivribratorios, Bases y todos los elementos necesarios para su correcta instalación y funcionamiento.</t>
    </r>
  </si>
  <si>
    <t>4.1.15</t>
  </si>
  <si>
    <t xml:space="preserve">Suministro y puesta en servicio de Unidad Condensadora de Aire con descarga vertical de 3 TR - 36.000 BTU/h, para trabajar con refrigerante R410, a 220V/3 fases/60 Hz. Incluye: eliminadores de vibración, izaje  y demás accesorios necesarios para su correcta instalación y funcionamiento. </t>
  </si>
  <si>
    <t>4.1.16</t>
  </si>
  <si>
    <t xml:space="preserve">Suministro y puesta en servicio de Unidad Condensadora de Aire con descarga vertical de 5 TR - 36.000 BTU/h, para trabajar con refrigerante R410, a 220V/3 fases/60 Hz. Incluye: eliminadores de vibración, izaje  y demás accesorios necesarios para su correcta instalación y funcionamiento. </t>
  </si>
  <si>
    <t>4.1.17</t>
  </si>
  <si>
    <t>Base para manejadora</t>
  </si>
  <si>
    <t>4.1.18</t>
  </si>
  <si>
    <t>Suministro y puesta en servicio de TERMOSTATO PROGRAMABLE</t>
  </si>
  <si>
    <t>4.1.19</t>
  </si>
  <si>
    <t>Suministro y puesta en servicio de UNIDAD VENTILADORA, EXTRACTOR DE ESTERILIZACION Y BAÑOS</t>
  </si>
  <si>
    <t>MEDIDA</t>
  </si>
  <si>
    <t>LOCALIZACION DE LOS AIRES POR CADA SERVICIO</t>
  </si>
  <si>
    <t>UNIDAD HOSPITALARIA DE MANRIQUE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</si>
</sst>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_-* #,##0.00_-;\-* #,##0.00_-;_-* &quot;-&quot;??_-;_-@_-"/>
    <numFmt numFmtId="165" formatCode="_-&quot;$&quot;\ * #,##0.00_-;\-&quot;$&quot;\ * #,##0.00_-;_-&quot;$&quot;\ * &quot;-&quot;??_-;_-@_-"/>
    <numFmt numFmtId="166" formatCode="_-&quot;$&quot;\ * #,##0_-;\-&quot;$&quot;\ * #,##0_-;_-&quot;$&quot;\ * &quot;-&quot;??_-;_-@_-"/>
    <numFmt numFmtId="167" formatCode="0.0"/>
    <numFmt numFmtId="168" formatCode="#,##0_ ;\-#,##0\ "/>
    <numFmt numFmtId="169" formatCode="[$$-80A]#,##0;\-[$$-80A]#,##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 Light"/>
      <family val="2"/>
      <scheme val="major"/>
    </font>
    <font>
      <sz val="11"/>
      <color rgb="FFFF0000"/>
      <name val="Calibri Light"/>
      <family val="2"/>
      <scheme val="major"/>
    </font>
    <font>
      <b/>
      <sz val="11"/>
      <color indexed="8"/>
      <name val="Calibri Light"/>
      <family val="2"/>
      <scheme val="major"/>
    </font>
    <font>
      <sz val="11"/>
      <color indexed="8"/>
      <name val="Calibri Light"/>
      <family val="2"/>
      <scheme val="major"/>
    </font>
    <font>
      <sz val="11"/>
      <color theme="1"/>
      <name val="Calibri"/>
      <family val="2"/>
    </font>
    <font>
      <sz val="11"/>
      <color theme="0"/>
      <name val="Calibri Light"/>
      <family val="2"/>
      <scheme val="major"/>
    </font>
    <font>
      <b/>
      <sz val="9"/>
      <color theme="1"/>
      <name val="Century Gothic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5" fontId="1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</cellStyleXfs>
  <cellXfs count="60">
    <xf numFmtId="0" fontId="0" fillId="0" borderId="0" xfId="0"/>
    <xf numFmtId="0" fontId="0" fillId="0" borderId="0" xfId="0" applyAlignment="1">
      <alignment horizontal="center"/>
    </xf>
    <xf numFmtId="166" fontId="0" fillId="0" borderId="0" xfId="1" applyNumberFormat="1" applyFont="1"/>
    <xf numFmtId="0" fontId="0" fillId="0" borderId="0" xfId="0" applyAlignment="1">
      <alignment horizontal="justify" wrapText="1"/>
    </xf>
    <xf numFmtId="0" fontId="2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166" fontId="2" fillId="2" borderId="1" xfId="1" applyNumberFormat="1" applyFont="1" applyFill="1" applyBorder="1" applyAlignment="1">
      <alignment horizontal="center"/>
    </xf>
    <xf numFmtId="167" fontId="2" fillId="2" borderId="1" xfId="0" applyNumberFormat="1" applyFont="1" applyFill="1" applyBorder="1" applyAlignment="1">
      <alignment horizontal="center"/>
    </xf>
    <xf numFmtId="167" fontId="0" fillId="0" borderId="0" xfId="0" applyNumberFormat="1" applyAlignment="1">
      <alignment horizontal="center"/>
    </xf>
    <xf numFmtId="0" fontId="2" fillId="3" borderId="1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justify" wrapText="1"/>
    </xf>
    <xf numFmtId="0" fontId="2" fillId="3" borderId="1" xfId="0" applyFont="1" applyFill="1" applyBorder="1" applyAlignment="1">
      <alignment horizontal="center"/>
    </xf>
    <xf numFmtId="167" fontId="2" fillId="3" borderId="1" xfId="0" applyNumberFormat="1" applyFont="1" applyFill="1" applyBorder="1" applyAlignment="1">
      <alignment horizontal="center"/>
    </xf>
    <xf numFmtId="166" fontId="2" fillId="3" borderId="1" xfId="1" applyNumberFormat="1" applyFont="1" applyFill="1" applyBorder="1"/>
    <xf numFmtId="0" fontId="2" fillId="0" borderId="1" xfId="0" applyFont="1" applyBorder="1" applyAlignment="1">
      <alignment horizontal="justify" wrapText="1"/>
    </xf>
    <xf numFmtId="167" fontId="2" fillId="0" borderId="1" xfId="0" applyNumberFormat="1" applyFont="1" applyBorder="1" applyAlignment="1">
      <alignment horizontal="center"/>
    </xf>
    <xf numFmtId="166" fontId="2" fillId="0" borderId="1" xfId="1" applyNumberFormat="1" applyFont="1" applyBorder="1"/>
    <xf numFmtId="0" fontId="0" fillId="0" borderId="1" xfId="0" applyBorder="1"/>
    <xf numFmtId="0" fontId="0" fillId="0" borderId="1" xfId="0" applyBorder="1" applyAlignment="1">
      <alignment horizontal="justify" wrapText="1"/>
    </xf>
    <xf numFmtId="0" fontId="0" fillId="0" borderId="1" xfId="0" applyBorder="1" applyAlignment="1">
      <alignment horizontal="center"/>
    </xf>
    <xf numFmtId="167" fontId="0" fillId="0" borderId="1" xfId="0" applyNumberFormat="1" applyBorder="1" applyAlignment="1">
      <alignment horizontal="center"/>
    </xf>
    <xf numFmtId="0" fontId="2" fillId="0" borderId="1" xfId="0" applyFont="1" applyBorder="1" applyAlignment="1">
      <alignment horizontal="left"/>
    </xf>
    <xf numFmtId="166" fontId="2" fillId="0" borderId="1" xfId="1" applyNumberFormat="1" applyFont="1" applyFill="1" applyBorder="1"/>
    <xf numFmtId="0" fontId="0" fillId="0" borderId="1" xfId="0" applyBorder="1" applyAlignment="1">
      <alignment horizontal="left"/>
    </xf>
    <xf numFmtId="166" fontId="1" fillId="0" borderId="1" xfId="1" applyNumberFormat="1" applyFont="1" applyFill="1" applyBorder="1"/>
    <xf numFmtId="0" fontId="2" fillId="4" borderId="1" xfId="0" applyFont="1" applyFill="1" applyBorder="1"/>
    <xf numFmtId="0" fontId="2" fillId="4" borderId="1" xfId="0" applyFont="1" applyFill="1" applyBorder="1" applyAlignment="1">
      <alignment horizontal="justify" wrapText="1"/>
    </xf>
    <xf numFmtId="0" fontId="2" fillId="4" borderId="1" xfId="0" applyFont="1" applyFill="1" applyBorder="1" applyAlignment="1">
      <alignment horizontal="center"/>
    </xf>
    <xf numFmtId="167" fontId="2" fillId="4" borderId="1" xfId="0" applyNumberFormat="1" applyFont="1" applyFill="1" applyBorder="1" applyAlignment="1">
      <alignment horizontal="center"/>
    </xf>
    <xf numFmtId="166" fontId="2" fillId="4" borderId="1" xfId="1" applyNumberFormat="1" applyFont="1" applyFill="1" applyBorder="1"/>
    <xf numFmtId="9" fontId="0" fillId="0" borderId="1" xfId="4" applyFont="1" applyBorder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horizontal="center"/>
    </xf>
    <xf numFmtId="3" fontId="6" fillId="4" borderId="1" xfId="0" applyNumberFormat="1" applyFont="1" applyFill="1" applyBorder="1" applyAlignment="1">
      <alignment horizontal="center" vertical="center" wrapText="1"/>
    </xf>
    <xf numFmtId="169" fontId="6" fillId="4" borderId="1" xfId="0" applyNumberFormat="1" applyFont="1" applyFill="1" applyBorder="1" applyAlignment="1">
      <alignment vertical="center"/>
    </xf>
    <xf numFmtId="168" fontId="6" fillId="4" borderId="1" xfId="0" applyNumberFormat="1" applyFont="1" applyFill="1" applyBorder="1" applyAlignment="1">
      <alignment horizontal="center" vertical="center"/>
    </xf>
    <xf numFmtId="0" fontId="7" fillId="0" borderId="1" xfId="2" applyFont="1" applyBorder="1" applyAlignment="1">
      <alignment horizontal="center" vertical="center" wrapText="1"/>
    </xf>
    <xf numFmtId="169" fontId="7" fillId="0" borderId="1" xfId="0" applyNumberFormat="1" applyFont="1" applyBorder="1" applyAlignment="1">
      <alignment vertical="center" wrapText="1"/>
    </xf>
    <xf numFmtId="3" fontId="7" fillId="5" borderId="1" xfId="0" applyNumberFormat="1" applyFont="1" applyFill="1" applyBorder="1" applyAlignment="1">
      <alignment horizontal="center" vertical="center" wrapText="1"/>
    </xf>
    <xf numFmtId="169" fontId="7" fillId="0" borderId="1" xfId="0" applyNumberFormat="1" applyFont="1" applyBorder="1" applyAlignment="1">
      <alignment horizontal="center" vertical="center"/>
    </xf>
    <xf numFmtId="169" fontId="7" fillId="0" borderId="1" xfId="0" applyNumberFormat="1" applyFont="1" applyBorder="1" applyAlignment="1">
      <alignment vertical="center"/>
    </xf>
    <xf numFmtId="166" fontId="0" fillId="0" borderId="0" xfId="0" applyNumberFormat="1"/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0" xfId="0" applyFont="1"/>
    <xf numFmtId="0" fontId="10" fillId="0" borderId="0" xfId="0" applyFont="1"/>
    <xf numFmtId="0" fontId="6" fillId="6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vertical="center" wrapText="1"/>
    </xf>
    <xf numFmtId="169" fontId="6" fillId="6" borderId="1" xfId="0" applyNumberFormat="1" applyFont="1" applyFill="1" applyBorder="1" applyAlignment="1">
      <alignment horizontal="center" vertical="center" wrapText="1"/>
    </xf>
    <xf numFmtId="0" fontId="4" fillId="6" borderId="1" xfId="0" applyFont="1" applyFill="1" applyBorder="1"/>
    <xf numFmtId="0" fontId="4" fillId="6" borderId="1" xfId="0" applyFont="1" applyFill="1" applyBorder="1" applyAlignment="1">
      <alignment wrapText="1"/>
    </xf>
    <xf numFmtId="0" fontId="4" fillId="6" borderId="1" xfId="0" applyFont="1" applyFill="1" applyBorder="1" applyAlignment="1">
      <alignment horizontal="center" wrapText="1"/>
    </xf>
    <xf numFmtId="0" fontId="5" fillId="6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4" fillId="5" borderId="1" xfId="0" applyFont="1" applyFill="1" applyBorder="1" applyAlignment="1">
      <alignment horizontal="center"/>
    </xf>
  </cellXfs>
  <cellStyles count="6">
    <cellStyle name="Millares 2" xfId="3"/>
    <cellStyle name="Moneda" xfId="1" builtinId="4"/>
    <cellStyle name="Normal" xfId="0" builtinId="0"/>
    <cellStyle name="Normal 2" xfId="2"/>
    <cellStyle name="Normal 3" xfId="5"/>
    <cellStyle name="Porcentaj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43"/>
  <sheetViews>
    <sheetView zoomScale="85" zoomScaleNormal="85" workbookViewId="0">
      <selection activeCell="H2" sqref="H2"/>
    </sheetView>
  </sheetViews>
  <sheetFormatPr baseColWidth="10" defaultColWidth="11.42578125" defaultRowHeight="15" x14ac:dyDescent="0.25"/>
  <cols>
    <col min="1" max="1" width="6.5703125" customWidth="1"/>
    <col min="3" max="3" width="56.5703125" style="3" customWidth="1"/>
    <col min="4" max="4" width="11.5703125" style="1"/>
    <col min="5" max="5" width="11.5703125" style="9"/>
    <col min="6" max="7" width="16.85546875" style="2" customWidth="1"/>
    <col min="8" max="8" width="19.7109375" customWidth="1"/>
    <col min="9" max="9" width="15.5703125" bestFit="1" customWidth="1"/>
  </cols>
  <sheetData>
    <row r="1" spans="2:9" x14ac:dyDescent="0.25">
      <c r="B1" s="5" t="s">
        <v>0</v>
      </c>
      <c r="C1" s="6" t="s">
        <v>1</v>
      </c>
      <c r="D1" s="5" t="s">
        <v>2</v>
      </c>
      <c r="E1" s="8" t="s">
        <v>3</v>
      </c>
      <c r="F1" s="7" t="s">
        <v>4</v>
      </c>
      <c r="G1" s="7" t="s">
        <v>5</v>
      </c>
    </row>
    <row r="2" spans="2:9" x14ac:dyDescent="0.25">
      <c r="B2" s="10">
        <v>3</v>
      </c>
      <c r="C2" s="11" t="s">
        <v>6</v>
      </c>
      <c r="D2" s="12"/>
      <c r="E2" s="13"/>
      <c r="F2" s="14"/>
      <c r="G2" s="14">
        <f>+G3+G10+G20+G45+G56+G59+G61+G63</f>
        <v>0</v>
      </c>
    </row>
    <row r="3" spans="2:9" x14ac:dyDescent="0.25">
      <c r="B3" s="22" t="s">
        <v>7</v>
      </c>
      <c r="C3" s="15" t="s">
        <v>8</v>
      </c>
      <c r="D3" s="4"/>
      <c r="E3" s="16"/>
      <c r="F3" s="23"/>
      <c r="G3" s="23">
        <f>+SUM(G4:G9)</f>
        <v>0</v>
      </c>
    </row>
    <row r="4" spans="2:9" ht="45" x14ac:dyDescent="0.25">
      <c r="B4" s="24" t="s">
        <v>9</v>
      </c>
      <c r="C4" s="19" t="s">
        <v>10</v>
      </c>
      <c r="D4" s="20" t="s">
        <v>11</v>
      </c>
      <c r="E4" s="21">
        <v>9</v>
      </c>
      <c r="F4" s="25"/>
      <c r="G4" s="25">
        <f t="shared" ref="G4:G67" si="0">+E4*F4</f>
        <v>0</v>
      </c>
      <c r="I4" s="45"/>
    </row>
    <row r="5" spans="2:9" ht="45" x14ac:dyDescent="0.25">
      <c r="B5" s="24" t="s">
        <v>12</v>
      </c>
      <c r="C5" s="19" t="s">
        <v>13</v>
      </c>
      <c r="D5" s="20" t="s">
        <v>11</v>
      </c>
      <c r="E5" s="21">
        <v>2</v>
      </c>
      <c r="F5" s="25"/>
      <c r="G5" s="25">
        <f t="shared" si="0"/>
        <v>0</v>
      </c>
      <c r="I5" s="45"/>
    </row>
    <row r="6" spans="2:9" ht="45" x14ac:dyDescent="0.25">
      <c r="B6" s="24" t="s">
        <v>14</v>
      </c>
      <c r="C6" s="19" t="s">
        <v>15</v>
      </c>
      <c r="D6" s="20" t="s">
        <v>11</v>
      </c>
      <c r="E6" s="21">
        <v>3</v>
      </c>
      <c r="F6" s="25"/>
      <c r="G6" s="25">
        <f t="shared" si="0"/>
        <v>0</v>
      </c>
      <c r="I6" s="45"/>
    </row>
    <row r="7" spans="2:9" ht="45" x14ac:dyDescent="0.25">
      <c r="B7" s="24" t="s">
        <v>16</v>
      </c>
      <c r="C7" s="19" t="s">
        <v>17</v>
      </c>
      <c r="D7" s="20" t="s">
        <v>11</v>
      </c>
      <c r="E7" s="21">
        <v>10</v>
      </c>
      <c r="F7" s="25"/>
      <c r="G7" s="25">
        <f t="shared" si="0"/>
        <v>0</v>
      </c>
      <c r="I7" s="45"/>
    </row>
    <row r="8" spans="2:9" ht="45" x14ac:dyDescent="0.25">
      <c r="B8" s="24" t="s">
        <v>18</v>
      </c>
      <c r="C8" s="19" t="s">
        <v>19</v>
      </c>
      <c r="D8" s="20" t="s">
        <v>11</v>
      </c>
      <c r="E8" s="21">
        <v>1</v>
      </c>
      <c r="F8" s="25"/>
      <c r="G8" s="25">
        <f t="shared" si="0"/>
        <v>0</v>
      </c>
      <c r="I8" s="45"/>
    </row>
    <row r="9" spans="2:9" ht="45" x14ac:dyDescent="0.25">
      <c r="B9" s="24" t="s">
        <v>20</v>
      </c>
      <c r="C9" s="19" t="s">
        <v>21</v>
      </c>
      <c r="D9" s="20" t="s">
        <v>11</v>
      </c>
      <c r="E9" s="21">
        <v>1</v>
      </c>
      <c r="F9" s="25"/>
      <c r="G9" s="25">
        <f t="shared" si="0"/>
        <v>0</v>
      </c>
      <c r="I9" s="45"/>
    </row>
    <row r="10" spans="2:9" x14ac:dyDescent="0.25">
      <c r="B10" s="22" t="s">
        <v>22</v>
      </c>
      <c r="C10" s="15" t="s">
        <v>23</v>
      </c>
      <c r="D10" s="4"/>
      <c r="E10" s="16"/>
      <c r="F10" s="23"/>
      <c r="G10" s="23">
        <f>+SUM(G11:G19)</f>
        <v>0</v>
      </c>
      <c r="I10" s="45"/>
    </row>
    <row r="11" spans="2:9" ht="150" x14ac:dyDescent="0.25">
      <c r="B11" s="24" t="s">
        <v>24</v>
      </c>
      <c r="C11" s="19" t="s">
        <v>25</v>
      </c>
      <c r="D11" s="20" t="s">
        <v>11</v>
      </c>
      <c r="E11" s="21">
        <v>2</v>
      </c>
      <c r="F11" s="25"/>
      <c r="G11" s="25">
        <f t="shared" si="0"/>
        <v>0</v>
      </c>
      <c r="I11" s="45"/>
    </row>
    <row r="12" spans="2:9" ht="165" x14ac:dyDescent="0.25">
      <c r="B12" s="24" t="s">
        <v>26</v>
      </c>
      <c r="C12" s="19" t="s">
        <v>27</v>
      </c>
      <c r="D12" s="20" t="s">
        <v>11</v>
      </c>
      <c r="E12" s="21">
        <v>1</v>
      </c>
      <c r="F12" s="25"/>
      <c r="G12" s="25">
        <f t="shared" si="0"/>
        <v>0</v>
      </c>
      <c r="I12" s="45"/>
    </row>
    <row r="13" spans="2:9" ht="150" x14ac:dyDescent="0.25">
      <c r="B13" s="24" t="s">
        <v>28</v>
      </c>
      <c r="C13" s="19" t="s">
        <v>29</v>
      </c>
      <c r="D13" s="20" t="s">
        <v>11</v>
      </c>
      <c r="E13" s="21">
        <v>2</v>
      </c>
      <c r="F13" s="25"/>
      <c r="G13" s="25">
        <f t="shared" si="0"/>
        <v>0</v>
      </c>
      <c r="I13" s="45"/>
    </row>
    <row r="14" spans="2:9" ht="165" x14ac:dyDescent="0.25">
      <c r="B14" s="24" t="s">
        <v>30</v>
      </c>
      <c r="C14" s="19" t="s">
        <v>31</v>
      </c>
      <c r="D14" s="20" t="s">
        <v>11</v>
      </c>
      <c r="E14" s="21">
        <v>1</v>
      </c>
      <c r="F14" s="25"/>
      <c r="G14" s="25">
        <f t="shared" si="0"/>
        <v>0</v>
      </c>
      <c r="I14" s="45"/>
    </row>
    <row r="15" spans="2:9" ht="75" x14ac:dyDescent="0.25">
      <c r="B15" s="24" t="s">
        <v>32</v>
      </c>
      <c r="C15" s="19" t="s">
        <v>33</v>
      </c>
      <c r="D15" s="20" t="s">
        <v>11</v>
      </c>
      <c r="E15" s="21">
        <v>4</v>
      </c>
      <c r="F15" s="25"/>
      <c r="G15" s="25">
        <f t="shared" si="0"/>
        <v>0</v>
      </c>
      <c r="I15" s="45"/>
    </row>
    <row r="16" spans="2:9" ht="75" x14ac:dyDescent="0.25">
      <c r="B16" s="24" t="s">
        <v>34</v>
      </c>
      <c r="C16" s="19" t="s">
        <v>35</v>
      </c>
      <c r="D16" s="20" t="s">
        <v>11</v>
      </c>
      <c r="E16" s="21">
        <v>2</v>
      </c>
      <c r="F16" s="25"/>
      <c r="G16" s="25">
        <f t="shared" si="0"/>
        <v>0</v>
      </c>
      <c r="I16" s="45"/>
    </row>
    <row r="17" spans="2:9" ht="45" x14ac:dyDescent="0.25">
      <c r="B17" s="24" t="s">
        <v>36</v>
      </c>
      <c r="C17" s="19" t="s">
        <v>37</v>
      </c>
      <c r="D17" s="20" t="s">
        <v>11</v>
      </c>
      <c r="E17" s="21">
        <v>6</v>
      </c>
      <c r="F17" s="25"/>
      <c r="G17" s="25">
        <f t="shared" si="0"/>
        <v>0</v>
      </c>
      <c r="I17" s="45"/>
    </row>
    <row r="18" spans="2:9" ht="45" x14ac:dyDescent="0.25">
      <c r="B18" s="24" t="s">
        <v>38</v>
      </c>
      <c r="C18" s="19" t="s">
        <v>39</v>
      </c>
      <c r="D18" s="20" t="s">
        <v>11</v>
      </c>
      <c r="E18" s="21">
        <v>6</v>
      </c>
      <c r="F18" s="25"/>
      <c r="G18" s="25">
        <f t="shared" si="0"/>
        <v>0</v>
      </c>
      <c r="I18" s="45"/>
    </row>
    <row r="19" spans="2:9" ht="45" x14ac:dyDescent="0.25">
      <c r="B19" s="24" t="s">
        <v>40</v>
      </c>
      <c r="C19" s="19" t="s">
        <v>41</v>
      </c>
      <c r="D19" s="20" t="s">
        <v>11</v>
      </c>
      <c r="E19" s="21">
        <v>1</v>
      </c>
      <c r="F19" s="25"/>
      <c r="G19" s="25">
        <f t="shared" si="0"/>
        <v>0</v>
      </c>
      <c r="I19" s="45"/>
    </row>
    <row r="20" spans="2:9" x14ac:dyDescent="0.25">
      <c r="B20" s="22" t="s">
        <v>42</v>
      </c>
      <c r="C20" s="15" t="s">
        <v>43</v>
      </c>
      <c r="D20" s="4"/>
      <c r="E20" s="16"/>
      <c r="F20" s="23"/>
      <c r="G20" s="23">
        <f>+SUM(G21:G44)</f>
        <v>0</v>
      </c>
      <c r="I20" s="45"/>
    </row>
    <row r="21" spans="2:9" ht="90" x14ac:dyDescent="0.25">
      <c r="B21" s="24" t="s">
        <v>44</v>
      </c>
      <c r="C21" s="19" t="s">
        <v>45</v>
      </c>
      <c r="D21" s="20" t="s">
        <v>46</v>
      </c>
      <c r="E21" s="21">
        <v>68</v>
      </c>
      <c r="F21" s="25"/>
      <c r="G21" s="25">
        <f t="shared" si="0"/>
        <v>0</v>
      </c>
      <c r="I21" s="45"/>
    </row>
    <row r="22" spans="2:9" ht="90" x14ac:dyDescent="0.25">
      <c r="B22" s="24" t="s">
        <v>47</v>
      </c>
      <c r="C22" s="19" t="s">
        <v>48</v>
      </c>
      <c r="D22" s="20" t="s">
        <v>46</v>
      </c>
      <c r="E22" s="21">
        <v>213</v>
      </c>
      <c r="F22" s="25"/>
      <c r="G22" s="25">
        <f t="shared" si="0"/>
        <v>0</v>
      </c>
      <c r="I22" s="45"/>
    </row>
    <row r="23" spans="2:9" ht="90" x14ac:dyDescent="0.25">
      <c r="B23" s="24" t="s">
        <v>49</v>
      </c>
      <c r="C23" s="19" t="s">
        <v>50</v>
      </c>
      <c r="D23" s="20" t="s">
        <v>46</v>
      </c>
      <c r="E23" s="21">
        <v>8</v>
      </c>
      <c r="F23" s="25"/>
      <c r="G23" s="25">
        <f t="shared" si="0"/>
        <v>0</v>
      </c>
      <c r="I23" s="45"/>
    </row>
    <row r="24" spans="2:9" ht="90" x14ac:dyDescent="0.25">
      <c r="B24" s="24" t="s">
        <v>51</v>
      </c>
      <c r="C24" s="19" t="s">
        <v>52</v>
      </c>
      <c r="D24" s="20" t="s">
        <v>46</v>
      </c>
      <c r="E24" s="21">
        <v>153</v>
      </c>
      <c r="F24" s="25"/>
      <c r="G24" s="25">
        <f t="shared" si="0"/>
        <v>0</v>
      </c>
      <c r="I24" s="45"/>
    </row>
    <row r="25" spans="2:9" ht="75" x14ac:dyDescent="0.25">
      <c r="B25" s="24" t="s">
        <v>53</v>
      </c>
      <c r="C25" s="19" t="s">
        <v>54</v>
      </c>
      <c r="D25" s="20" t="s">
        <v>11</v>
      </c>
      <c r="E25" s="21">
        <v>11</v>
      </c>
      <c r="F25" s="25"/>
      <c r="G25" s="25">
        <f t="shared" si="0"/>
        <v>0</v>
      </c>
      <c r="I25" s="45"/>
    </row>
    <row r="26" spans="2:9" ht="75" x14ac:dyDescent="0.25">
      <c r="B26" s="24" t="s">
        <v>55</v>
      </c>
      <c r="C26" s="19" t="s">
        <v>56</v>
      </c>
      <c r="D26" s="20" t="s">
        <v>11</v>
      </c>
      <c r="E26" s="21">
        <v>3</v>
      </c>
      <c r="F26" s="25"/>
      <c r="G26" s="25">
        <f t="shared" si="0"/>
        <v>0</v>
      </c>
      <c r="I26" s="45"/>
    </row>
    <row r="27" spans="2:9" ht="45" x14ac:dyDescent="0.25">
      <c r="B27" s="24" t="s">
        <v>57</v>
      </c>
      <c r="C27" s="19" t="s">
        <v>58</v>
      </c>
      <c r="D27" s="20" t="s">
        <v>11</v>
      </c>
      <c r="E27" s="21">
        <v>40</v>
      </c>
      <c r="F27" s="25"/>
      <c r="G27" s="25">
        <f t="shared" si="0"/>
        <v>0</v>
      </c>
      <c r="I27" s="45"/>
    </row>
    <row r="28" spans="2:9" ht="75" x14ac:dyDescent="0.25">
      <c r="B28" s="24" t="s">
        <v>59</v>
      </c>
      <c r="C28" s="19" t="s">
        <v>60</v>
      </c>
      <c r="D28" s="20" t="s">
        <v>11</v>
      </c>
      <c r="E28" s="21">
        <v>10</v>
      </c>
      <c r="F28" s="25"/>
      <c r="G28" s="25">
        <f t="shared" si="0"/>
        <v>0</v>
      </c>
      <c r="I28" s="45"/>
    </row>
    <row r="29" spans="2:9" ht="45" x14ac:dyDescent="0.25">
      <c r="B29" s="24" t="s">
        <v>61</v>
      </c>
      <c r="C29" s="19" t="s">
        <v>62</v>
      </c>
      <c r="D29" s="20" t="s">
        <v>11</v>
      </c>
      <c r="E29" s="21">
        <v>20</v>
      </c>
      <c r="F29" s="25"/>
      <c r="G29" s="25">
        <f t="shared" si="0"/>
        <v>0</v>
      </c>
      <c r="I29" s="45"/>
    </row>
    <row r="30" spans="2:9" ht="135" x14ac:dyDescent="0.25">
      <c r="B30" s="24" t="s">
        <v>63</v>
      </c>
      <c r="C30" s="19" t="s">
        <v>64</v>
      </c>
      <c r="D30" s="20" t="s">
        <v>11</v>
      </c>
      <c r="E30" s="21">
        <v>5</v>
      </c>
      <c r="F30" s="25"/>
      <c r="G30" s="25">
        <f t="shared" si="0"/>
        <v>0</v>
      </c>
      <c r="I30" s="45"/>
    </row>
    <row r="31" spans="2:9" ht="135" x14ac:dyDescent="0.25">
      <c r="B31" s="24" t="s">
        <v>65</v>
      </c>
      <c r="C31" s="19" t="s">
        <v>66</v>
      </c>
      <c r="D31" s="20" t="s">
        <v>11</v>
      </c>
      <c r="E31" s="21">
        <v>3</v>
      </c>
      <c r="F31" s="25"/>
      <c r="G31" s="25">
        <f t="shared" si="0"/>
        <v>0</v>
      </c>
      <c r="I31" s="45"/>
    </row>
    <row r="32" spans="2:9" ht="135" x14ac:dyDescent="0.25">
      <c r="B32" s="24" t="s">
        <v>67</v>
      </c>
      <c r="C32" s="19" t="s">
        <v>68</v>
      </c>
      <c r="D32" s="20" t="s">
        <v>11</v>
      </c>
      <c r="E32" s="21">
        <v>2</v>
      </c>
      <c r="F32" s="25"/>
      <c r="G32" s="25">
        <f t="shared" si="0"/>
        <v>0</v>
      </c>
      <c r="I32" s="45"/>
    </row>
    <row r="33" spans="2:9" ht="60" x14ac:dyDescent="0.25">
      <c r="B33" s="24" t="s">
        <v>69</v>
      </c>
      <c r="C33" s="19" t="s">
        <v>70</v>
      </c>
      <c r="D33" s="20" t="s">
        <v>11</v>
      </c>
      <c r="E33" s="21">
        <v>14</v>
      </c>
      <c r="F33" s="25"/>
      <c r="G33" s="25">
        <f t="shared" si="0"/>
        <v>0</v>
      </c>
      <c r="I33" s="45"/>
    </row>
    <row r="34" spans="2:9" ht="60" x14ac:dyDescent="0.25">
      <c r="B34" s="24" t="s">
        <v>71</v>
      </c>
      <c r="C34" s="19" t="s">
        <v>72</v>
      </c>
      <c r="D34" s="20" t="s">
        <v>11</v>
      </c>
      <c r="E34" s="21">
        <v>6</v>
      </c>
      <c r="F34" s="25"/>
      <c r="G34" s="25">
        <f t="shared" si="0"/>
        <v>0</v>
      </c>
      <c r="I34" s="45"/>
    </row>
    <row r="35" spans="2:9" ht="60" x14ac:dyDescent="0.25">
      <c r="B35" s="24" t="s">
        <v>73</v>
      </c>
      <c r="C35" s="19" t="s">
        <v>74</v>
      </c>
      <c r="D35" s="20" t="s">
        <v>11</v>
      </c>
      <c r="E35" s="21">
        <v>6</v>
      </c>
      <c r="F35" s="25"/>
      <c r="G35" s="25">
        <f t="shared" si="0"/>
        <v>0</v>
      </c>
      <c r="I35" s="45"/>
    </row>
    <row r="36" spans="2:9" ht="60" x14ac:dyDescent="0.25">
      <c r="B36" s="24" t="s">
        <v>75</v>
      </c>
      <c r="C36" s="19" t="s">
        <v>76</v>
      </c>
      <c r="D36" s="20" t="s">
        <v>11</v>
      </c>
      <c r="E36" s="21">
        <v>4</v>
      </c>
      <c r="F36" s="25"/>
      <c r="G36" s="25">
        <f t="shared" si="0"/>
        <v>0</v>
      </c>
      <c r="I36" s="45"/>
    </row>
    <row r="37" spans="2:9" ht="60" x14ac:dyDescent="0.25">
      <c r="B37" s="24" t="s">
        <v>77</v>
      </c>
      <c r="C37" s="19" t="s">
        <v>78</v>
      </c>
      <c r="D37" s="20" t="s">
        <v>11</v>
      </c>
      <c r="E37" s="21">
        <v>10</v>
      </c>
      <c r="F37" s="25"/>
      <c r="G37" s="25">
        <f t="shared" si="0"/>
        <v>0</v>
      </c>
      <c r="I37" s="45"/>
    </row>
    <row r="38" spans="2:9" ht="45" x14ac:dyDescent="0.25">
      <c r="B38" s="24" t="s">
        <v>79</v>
      </c>
      <c r="C38" s="19" t="s">
        <v>80</v>
      </c>
      <c r="D38" s="20" t="s">
        <v>11</v>
      </c>
      <c r="E38" s="21">
        <v>20</v>
      </c>
      <c r="F38" s="25"/>
      <c r="G38" s="25">
        <f t="shared" si="0"/>
        <v>0</v>
      </c>
      <c r="I38" s="45"/>
    </row>
    <row r="39" spans="2:9" ht="45" x14ac:dyDescent="0.25">
      <c r="B39" s="24" t="s">
        <v>81</v>
      </c>
      <c r="C39" s="19" t="s">
        <v>82</v>
      </c>
      <c r="D39" s="20" t="s">
        <v>11</v>
      </c>
      <c r="E39" s="21">
        <v>10</v>
      </c>
      <c r="F39" s="25"/>
      <c r="G39" s="25">
        <f t="shared" si="0"/>
        <v>0</v>
      </c>
      <c r="I39" s="45"/>
    </row>
    <row r="40" spans="2:9" ht="60" x14ac:dyDescent="0.25">
      <c r="B40" s="24" t="s">
        <v>83</v>
      </c>
      <c r="C40" s="19" t="s">
        <v>84</v>
      </c>
      <c r="D40" s="20" t="s">
        <v>11</v>
      </c>
      <c r="E40" s="21">
        <v>10</v>
      </c>
      <c r="F40" s="25"/>
      <c r="G40" s="25">
        <f t="shared" si="0"/>
        <v>0</v>
      </c>
      <c r="I40" s="45"/>
    </row>
    <row r="41" spans="2:9" ht="90" x14ac:dyDescent="0.25">
      <c r="B41" s="24" t="s">
        <v>85</v>
      </c>
      <c r="C41" s="19" t="s">
        <v>86</v>
      </c>
      <c r="D41" s="20" t="s">
        <v>11</v>
      </c>
      <c r="E41" s="21">
        <v>5</v>
      </c>
      <c r="F41" s="25"/>
      <c r="G41" s="25">
        <f t="shared" si="0"/>
        <v>0</v>
      </c>
      <c r="I41" s="45"/>
    </row>
    <row r="42" spans="2:9" ht="90" x14ac:dyDescent="0.25">
      <c r="B42" s="24" t="s">
        <v>87</v>
      </c>
      <c r="C42" s="19" t="s">
        <v>88</v>
      </c>
      <c r="D42" s="20" t="s">
        <v>11</v>
      </c>
      <c r="E42" s="21">
        <v>2</v>
      </c>
      <c r="F42" s="25"/>
      <c r="G42" s="25">
        <f t="shared" si="0"/>
        <v>0</v>
      </c>
      <c r="I42" s="45"/>
    </row>
    <row r="43" spans="2:9" ht="45" x14ac:dyDescent="0.25">
      <c r="B43" s="24" t="s">
        <v>89</v>
      </c>
      <c r="C43" s="19" t="s">
        <v>90</v>
      </c>
      <c r="D43" s="20" t="s">
        <v>11</v>
      </c>
      <c r="E43" s="21">
        <v>2</v>
      </c>
      <c r="F43" s="25"/>
      <c r="G43" s="25">
        <f t="shared" si="0"/>
        <v>0</v>
      </c>
      <c r="I43" s="45"/>
    </row>
    <row r="44" spans="2:9" ht="45" x14ac:dyDescent="0.25">
      <c r="B44" s="24" t="s">
        <v>91</v>
      </c>
      <c r="C44" s="19" t="s">
        <v>92</v>
      </c>
      <c r="D44" s="20" t="s">
        <v>11</v>
      </c>
      <c r="E44" s="21">
        <v>10</v>
      </c>
      <c r="F44" s="25"/>
      <c r="G44" s="25">
        <f t="shared" si="0"/>
        <v>0</v>
      </c>
      <c r="I44" s="45"/>
    </row>
    <row r="45" spans="2:9" x14ac:dyDescent="0.25">
      <c r="B45" s="22" t="s">
        <v>93</v>
      </c>
      <c r="C45" s="15" t="s">
        <v>94</v>
      </c>
      <c r="D45" s="4"/>
      <c r="E45" s="16"/>
      <c r="F45" s="23"/>
      <c r="G45" s="23">
        <f>+SUM(G46:G55)</f>
        <v>0</v>
      </c>
      <c r="I45" s="45"/>
    </row>
    <row r="46" spans="2:9" ht="90" x14ac:dyDescent="0.25">
      <c r="B46" s="24" t="s">
        <v>95</v>
      </c>
      <c r="C46" s="19" t="s">
        <v>96</v>
      </c>
      <c r="D46" s="20" t="s">
        <v>97</v>
      </c>
      <c r="E46" s="21">
        <v>589</v>
      </c>
      <c r="F46" s="25"/>
      <c r="G46" s="25">
        <f t="shared" si="0"/>
        <v>0</v>
      </c>
      <c r="I46" s="45"/>
    </row>
    <row r="47" spans="2:9" ht="45" x14ac:dyDescent="0.25">
      <c r="B47" s="24" t="s">
        <v>98</v>
      </c>
      <c r="C47" s="19" t="s">
        <v>99</v>
      </c>
      <c r="D47" s="20" t="s">
        <v>100</v>
      </c>
      <c r="E47" s="21">
        <v>229</v>
      </c>
      <c r="F47" s="25"/>
      <c r="G47" s="25">
        <f t="shared" si="0"/>
        <v>0</v>
      </c>
      <c r="I47" s="45"/>
    </row>
    <row r="48" spans="2:9" ht="45" x14ac:dyDescent="0.25">
      <c r="B48" s="24" t="s">
        <v>101</v>
      </c>
      <c r="C48" s="19" t="s">
        <v>102</v>
      </c>
      <c r="D48" s="20" t="s">
        <v>11</v>
      </c>
      <c r="E48" s="21">
        <v>17</v>
      </c>
      <c r="F48" s="25"/>
      <c r="G48" s="25">
        <f t="shared" si="0"/>
        <v>0</v>
      </c>
      <c r="I48" s="45"/>
    </row>
    <row r="49" spans="2:9" ht="75" x14ac:dyDescent="0.25">
      <c r="B49" s="24" t="s">
        <v>103</v>
      </c>
      <c r="C49" s="19" t="s">
        <v>104</v>
      </c>
      <c r="D49" s="20" t="s">
        <v>11</v>
      </c>
      <c r="E49" s="21">
        <v>19</v>
      </c>
      <c r="F49" s="25"/>
      <c r="G49" s="25">
        <f t="shared" si="0"/>
        <v>0</v>
      </c>
      <c r="I49" s="45"/>
    </row>
    <row r="50" spans="2:9" ht="45" x14ac:dyDescent="0.25">
      <c r="B50" s="24" t="s">
        <v>105</v>
      </c>
      <c r="C50" s="19" t="s">
        <v>106</v>
      </c>
      <c r="D50" s="20" t="s">
        <v>46</v>
      </c>
      <c r="E50" s="21">
        <v>10</v>
      </c>
      <c r="F50" s="25"/>
      <c r="G50" s="25">
        <f t="shared" si="0"/>
        <v>0</v>
      </c>
      <c r="I50" s="45"/>
    </row>
    <row r="51" spans="2:9" ht="90" x14ac:dyDescent="0.25">
      <c r="B51" s="24" t="s">
        <v>107</v>
      </c>
      <c r="C51" s="19" t="s">
        <v>108</v>
      </c>
      <c r="D51" s="20" t="s">
        <v>11</v>
      </c>
      <c r="E51" s="21">
        <v>16</v>
      </c>
      <c r="F51" s="25"/>
      <c r="G51" s="25">
        <f t="shared" si="0"/>
        <v>0</v>
      </c>
      <c r="I51" s="45"/>
    </row>
    <row r="52" spans="2:9" ht="75" x14ac:dyDescent="0.25">
      <c r="B52" s="24" t="s">
        <v>109</v>
      </c>
      <c r="C52" s="19" t="s">
        <v>110</v>
      </c>
      <c r="D52" s="20" t="s">
        <v>11</v>
      </c>
      <c r="E52" s="21">
        <v>16</v>
      </c>
      <c r="F52" s="25"/>
      <c r="G52" s="25">
        <f t="shared" si="0"/>
        <v>0</v>
      </c>
      <c r="I52" s="45"/>
    </row>
    <row r="53" spans="2:9" ht="60" x14ac:dyDescent="0.25">
      <c r="B53" s="24" t="s">
        <v>111</v>
      </c>
      <c r="C53" s="19" t="s">
        <v>112</v>
      </c>
      <c r="D53" s="20" t="s">
        <v>11</v>
      </c>
      <c r="E53" s="21">
        <v>8</v>
      </c>
      <c r="F53" s="25"/>
      <c r="G53" s="25">
        <f t="shared" si="0"/>
        <v>0</v>
      </c>
      <c r="I53" s="45"/>
    </row>
    <row r="54" spans="2:9" ht="60" x14ac:dyDescent="0.25">
      <c r="B54" s="24" t="s">
        <v>113</v>
      </c>
      <c r="C54" s="19" t="s">
        <v>114</v>
      </c>
      <c r="D54" s="20" t="s">
        <v>11</v>
      </c>
      <c r="E54" s="21">
        <v>6</v>
      </c>
      <c r="F54" s="25"/>
      <c r="G54" s="25">
        <f t="shared" si="0"/>
        <v>0</v>
      </c>
      <c r="I54" s="45"/>
    </row>
    <row r="55" spans="2:9" ht="60" x14ac:dyDescent="0.25">
      <c r="B55" s="24" t="s">
        <v>115</v>
      </c>
      <c r="C55" s="19" t="s">
        <v>116</v>
      </c>
      <c r="D55" s="20" t="s">
        <v>11</v>
      </c>
      <c r="E55" s="21">
        <v>14</v>
      </c>
      <c r="F55" s="25"/>
      <c r="G55" s="25">
        <f t="shared" si="0"/>
        <v>0</v>
      </c>
      <c r="I55" s="45"/>
    </row>
    <row r="56" spans="2:9" x14ac:dyDescent="0.25">
      <c r="B56" s="22" t="s">
        <v>117</v>
      </c>
      <c r="C56" s="15" t="s">
        <v>118</v>
      </c>
      <c r="D56" s="4"/>
      <c r="E56" s="16"/>
      <c r="F56" s="23"/>
      <c r="G56" s="23">
        <f>+SUM(G57:G58)</f>
        <v>0</v>
      </c>
      <c r="I56" s="45"/>
    </row>
    <row r="57" spans="2:9" ht="75" x14ac:dyDescent="0.25">
      <c r="B57" s="24" t="s">
        <v>119</v>
      </c>
      <c r="C57" s="19" t="s">
        <v>120</v>
      </c>
      <c r="D57" s="20" t="s">
        <v>121</v>
      </c>
      <c r="E57" s="21">
        <v>63</v>
      </c>
      <c r="F57" s="25"/>
      <c r="G57" s="25">
        <f t="shared" si="0"/>
        <v>0</v>
      </c>
      <c r="I57" s="45"/>
    </row>
    <row r="58" spans="2:9" ht="60" x14ac:dyDescent="0.25">
      <c r="B58" s="24" t="s">
        <v>122</v>
      </c>
      <c r="C58" s="19" t="s">
        <v>123</v>
      </c>
      <c r="D58" s="20" t="s">
        <v>100</v>
      </c>
      <c r="E58" s="21">
        <v>64.2</v>
      </c>
      <c r="F58" s="25"/>
      <c r="G58" s="25">
        <f t="shared" si="0"/>
        <v>0</v>
      </c>
      <c r="I58" s="45"/>
    </row>
    <row r="59" spans="2:9" x14ac:dyDescent="0.25">
      <c r="B59" s="22" t="s">
        <v>124</v>
      </c>
      <c r="C59" s="15" t="s">
        <v>125</v>
      </c>
      <c r="D59" s="4"/>
      <c r="E59" s="16"/>
      <c r="F59" s="23"/>
      <c r="G59" s="23">
        <f>+G60</f>
        <v>0</v>
      </c>
      <c r="I59" s="45"/>
    </row>
    <row r="60" spans="2:9" ht="90" x14ac:dyDescent="0.25">
      <c r="B60" s="24" t="s">
        <v>126</v>
      </c>
      <c r="C60" s="19" t="s">
        <v>127</v>
      </c>
      <c r="D60" s="20" t="s">
        <v>128</v>
      </c>
      <c r="E60" s="21">
        <v>1</v>
      </c>
      <c r="F60" s="25"/>
      <c r="G60" s="25">
        <f t="shared" si="0"/>
        <v>0</v>
      </c>
      <c r="I60" s="45"/>
    </row>
    <row r="61" spans="2:9" x14ac:dyDescent="0.25">
      <c r="B61" s="22" t="s">
        <v>129</v>
      </c>
      <c r="C61" s="15" t="s">
        <v>130</v>
      </c>
      <c r="D61" s="4"/>
      <c r="E61" s="16"/>
      <c r="F61" s="23"/>
      <c r="G61" s="23">
        <f>+SUM(G62)</f>
        <v>0</v>
      </c>
      <c r="I61" s="45"/>
    </row>
    <row r="62" spans="2:9" ht="105" x14ac:dyDescent="0.25">
      <c r="B62" s="24" t="s">
        <v>131</v>
      </c>
      <c r="C62" s="19" t="s">
        <v>132</v>
      </c>
      <c r="D62" s="20"/>
      <c r="E62" s="21">
        <v>1</v>
      </c>
      <c r="F62" s="25"/>
      <c r="G62" s="25">
        <f t="shared" si="0"/>
        <v>0</v>
      </c>
      <c r="I62" s="45"/>
    </row>
    <row r="63" spans="2:9" x14ac:dyDescent="0.25">
      <c r="B63" s="22" t="s">
        <v>133</v>
      </c>
      <c r="C63" s="15" t="s">
        <v>134</v>
      </c>
      <c r="D63" s="4"/>
      <c r="E63" s="16"/>
      <c r="F63" s="23"/>
      <c r="G63" s="23">
        <f>+SUM(G64:G68)</f>
        <v>0</v>
      </c>
      <c r="I63" s="45"/>
    </row>
    <row r="64" spans="2:9" ht="105" x14ac:dyDescent="0.25">
      <c r="B64" s="24" t="s">
        <v>135</v>
      </c>
      <c r="C64" s="19" t="s">
        <v>136</v>
      </c>
      <c r="D64" s="20" t="s">
        <v>11</v>
      </c>
      <c r="E64" s="21">
        <v>2</v>
      </c>
      <c r="F64" s="25"/>
      <c r="G64" s="25">
        <f t="shared" si="0"/>
        <v>0</v>
      </c>
      <c r="I64" s="45"/>
    </row>
    <row r="65" spans="2:9" ht="105" x14ac:dyDescent="0.25">
      <c r="B65" s="24" t="s">
        <v>137</v>
      </c>
      <c r="C65" s="19" t="s">
        <v>138</v>
      </c>
      <c r="D65" s="20" t="s">
        <v>11</v>
      </c>
      <c r="E65" s="21">
        <v>21</v>
      </c>
      <c r="F65" s="25"/>
      <c r="G65" s="25">
        <f t="shared" si="0"/>
        <v>0</v>
      </c>
      <c r="I65" s="45"/>
    </row>
    <row r="66" spans="2:9" ht="105" x14ac:dyDescent="0.25">
      <c r="B66" s="24" t="s">
        <v>139</v>
      </c>
      <c r="C66" s="19" t="s">
        <v>140</v>
      </c>
      <c r="D66" s="20" t="s">
        <v>46</v>
      </c>
      <c r="E66" s="21">
        <v>309</v>
      </c>
      <c r="F66" s="25"/>
      <c r="G66" s="25">
        <f t="shared" si="0"/>
        <v>0</v>
      </c>
      <c r="I66" s="45"/>
    </row>
    <row r="67" spans="2:9" ht="105" x14ac:dyDescent="0.25">
      <c r="B67" s="24" t="s">
        <v>141</v>
      </c>
      <c r="C67" s="19" t="s">
        <v>142</v>
      </c>
      <c r="D67" s="20" t="s">
        <v>97</v>
      </c>
      <c r="E67" s="21">
        <v>108</v>
      </c>
      <c r="F67" s="25"/>
      <c r="G67" s="25">
        <f t="shared" si="0"/>
        <v>0</v>
      </c>
      <c r="I67" s="45"/>
    </row>
    <row r="68" spans="2:9" ht="60" x14ac:dyDescent="0.25">
      <c r="B68" s="24" t="s">
        <v>143</v>
      </c>
      <c r="C68" s="19" t="s">
        <v>144</v>
      </c>
      <c r="D68" s="20" t="s">
        <v>100</v>
      </c>
      <c r="E68" s="21">
        <v>58</v>
      </c>
      <c r="F68" s="25"/>
      <c r="G68" s="25">
        <f t="shared" ref="G68" si="1">+E68*F68</f>
        <v>0</v>
      </c>
      <c r="I68" s="45"/>
    </row>
    <row r="69" spans="2:9" x14ac:dyDescent="0.25">
      <c r="B69" s="10">
        <v>5</v>
      </c>
      <c r="C69" s="11" t="s">
        <v>145</v>
      </c>
      <c r="D69" s="12"/>
      <c r="E69" s="13"/>
      <c r="F69" s="14"/>
      <c r="G69" s="14">
        <f>+G70+G78+G88+G116+G124+G127+G129+G131</f>
        <v>0</v>
      </c>
      <c r="I69" s="45"/>
    </row>
    <row r="70" spans="2:9" x14ac:dyDescent="0.25">
      <c r="B70" s="22" t="s">
        <v>146</v>
      </c>
      <c r="C70" s="15" t="s">
        <v>8</v>
      </c>
      <c r="D70" s="4"/>
      <c r="E70" s="16"/>
      <c r="F70" s="23"/>
      <c r="G70" s="23">
        <f>+SUM(G71:G77)</f>
        <v>0</v>
      </c>
      <c r="I70" s="45"/>
    </row>
    <row r="71" spans="2:9" ht="45" x14ac:dyDescent="0.25">
      <c r="B71" s="24" t="s">
        <v>147</v>
      </c>
      <c r="C71" s="19" t="s">
        <v>10</v>
      </c>
      <c r="D71" s="20" t="s">
        <v>11</v>
      </c>
      <c r="E71" s="21">
        <v>2</v>
      </c>
      <c r="F71" s="25"/>
      <c r="G71" s="25">
        <f t="shared" ref="G71:G134" si="2">+E71*F71</f>
        <v>0</v>
      </c>
      <c r="I71" s="45"/>
    </row>
    <row r="72" spans="2:9" ht="45" x14ac:dyDescent="0.25">
      <c r="B72" s="24" t="s">
        <v>148</v>
      </c>
      <c r="C72" s="19" t="s">
        <v>13</v>
      </c>
      <c r="D72" s="20" t="s">
        <v>11</v>
      </c>
      <c r="E72" s="21">
        <v>3</v>
      </c>
      <c r="F72" s="25"/>
      <c r="G72" s="25">
        <f t="shared" si="2"/>
        <v>0</v>
      </c>
      <c r="I72" s="45"/>
    </row>
    <row r="73" spans="2:9" ht="45" x14ac:dyDescent="0.25">
      <c r="B73" s="24" t="s">
        <v>149</v>
      </c>
      <c r="C73" s="19" t="s">
        <v>150</v>
      </c>
      <c r="D73" s="20" t="s">
        <v>11</v>
      </c>
      <c r="E73" s="21">
        <v>8</v>
      </c>
      <c r="F73" s="25"/>
      <c r="G73" s="25">
        <f t="shared" si="2"/>
        <v>0</v>
      </c>
      <c r="I73" s="45"/>
    </row>
    <row r="74" spans="2:9" ht="45" x14ac:dyDescent="0.25">
      <c r="B74" s="24" t="s">
        <v>151</v>
      </c>
      <c r="C74" s="19" t="s">
        <v>15</v>
      </c>
      <c r="D74" s="20" t="s">
        <v>11</v>
      </c>
      <c r="E74" s="21">
        <v>3</v>
      </c>
      <c r="F74" s="25"/>
      <c r="G74" s="25">
        <f t="shared" si="2"/>
        <v>0</v>
      </c>
      <c r="I74" s="45"/>
    </row>
    <row r="75" spans="2:9" ht="45" x14ac:dyDescent="0.25">
      <c r="B75" s="24" t="s">
        <v>152</v>
      </c>
      <c r="C75" s="19" t="s">
        <v>153</v>
      </c>
      <c r="D75" s="20" t="s">
        <v>11</v>
      </c>
      <c r="E75" s="21">
        <v>1</v>
      </c>
      <c r="F75" s="25"/>
      <c r="G75" s="25">
        <f t="shared" si="2"/>
        <v>0</v>
      </c>
      <c r="I75" s="45"/>
    </row>
    <row r="76" spans="2:9" ht="45" x14ac:dyDescent="0.25">
      <c r="B76" s="24" t="s">
        <v>154</v>
      </c>
      <c r="C76" s="19" t="s">
        <v>155</v>
      </c>
      <c r="D76" s="20" t="s">
        <v>11</v>
      </c>
      <c r="E76" s="21">
        <v>1</v>
      </c>
      <c r="F76" s="25"/>
      <c r="G76" s="25">
        <f t="shared" si="2"/>
        <v>0</v>
      </c>
      <c r="I76" s="45"/>
    </row>
    <row r="77" spans="2:9" ht="45" x14ac:dyDescent="0.25">
      <c r="B77" s="24" t="s">
        <v>156</v>
      </c>
      <c r="C77" s="19" t="s">
        <v>157</v>
      </c>
      <c r="D77" s="20" t="s">
        <v>11</v>
      </c>
      <c r="E77" s="21">
        <v>2</v>
      </c>
      <c r="F77" s="25"/>
      <c r="G77" s="25">
        <f t="shared" si="2"/>
        <v>0</v>
      </c>
      <c r="I77" s="45"/>
    </row>
    <row r="78" spans="2:9" x14ac:dyDescent="0.25">
      <c r="B78" s="22" t="s">
        <v>158</v>
      </c>
      <c r="C78" s="15" t="s">
        <v>23</v>
      </c>
      <c r="D78" s="4"/>
      <c r="E78" s="16"/>
      <c r="F78" s="23"/>
      <c r="G78" s="23">
        <f>+SUM(G79:G87)</f>
        <v>0</v>
      </c>
      <c r="I78" s="45"/>
    </row>
    <row r="79" spans="2:9" ht="75" x14ac:dyDescent="0.25">
      <c r="B79" s="24" t="s">
        <v>159</v>
      </c>
      <c r="C79" s="19" t="s">
        <v>33</v>
      </c>
      <c r="D79" s="20" t="s">
        <v>11</v>
      </c>
      <c r="E79" s="21">
        <v>4</v>
      </c>
      <c r="F79" s="25"/>
      <c r="G79" s="25">
        <f t="shared" si="2"/>
        <v>0</v>
      </c>
      <c r="I79" s="45"/>
    </row>
    <row r="80" spans="2:9" ht="75" x14ac:dyDescent="0.25">
      <c r="B80" s="24" t="s">
        <v>160</v>
      </c>
      <c r="C80" s="19" t="s">
        <v>35</v>
      </c>
      <c r="D80" s="20" t="s">
        <v>11</v>
      </c>
      <c r="E80" s="21">
        <v>2</v>
      </c>
      <c r="F80" s="25"/>
      <c r="G80" s="25">
        <f t="shared" si="2"/>
        <v>0</v>
      </c>
      <c r="I80" s="45"/>
    </row>
    <row r="81" spans="2:9" ht="45" x14ac:dyDescent="0.25">
      <c r="B81" s="24" t="s">
        <v>161</v>
      </c>
      <c r="C81" s="19" t="s">
        <v>37</v>
      </c>
      <c r="D81" s="20" t="s">
        <v>11</v>
      </c>
      <c r="E81" s="21">
        <v>6</v>
      </c>
      <c r="F81" s="25"/>
      <c r="G81" s="25">
        <f t="shared" si="2"/>
        <v>0</v>
      </c>
      <c r="I81" s="45"/>
    </row>
    <row r="82" spans="2:9" ht="45" x14ac:dyDescent="0.25">
      <c r="B82" s="24" t="s">
        <v>162</v>
      </c>
      <c r="C82" s="19" t="s">
        <v>39</v>
      </c>
      <c r="D82" s="20" t="s">
        <v>11</v>
      </c>
      <c r="E82" s="21">
        <v>3</v>
      </c>
      <c r="F82" s="25"/>
      <c r="G82" s="25">
        <f t="shared" si="2"/>
        <v>0</v>
      </c>
      <c r="I82" s="45"/>
    </row>
    <row r="83" spans="2:9" ht="45" x14ac:dyDescent="0.25">
      <c r="B83" s="24" t="s">
        <v>163</v>
      </c>
      <c r="C83" s="19" t="s">
        <v>41</v>
      </c>
      <c r="D83" s="20" t="s">
        <v>11</v>
      </c>
      <c r="E83" s="21">
        <v>1</v>
      </c>
      <c r="F83" s="25"/>
      <c r="G83" s="25">
        <f t="shared" si="2"/>
        <v>0</v>
      </c>
      <c r="I83" s="45"/>
    </row>
    <row r="84" spans="2:9" ht="150" x14ac:dyDescent="0.25">
      <c r="B84" s="24" t="s">
        <v>164</v>
      </c>
      <c r="C84" s="19" t="s">
        <v>165</v>
      </c>
      <c r="D84" s="20" t="s">
        <v>11</v>
      </c>
      <c r="E84" s="21">
        <v>3</v>
      </c>
      <c r="F84" s="25"/>
      <c r="G84" s="25">
        <f t="shared" si="2"/>
        <v>0</v>
      </c>
      <c r="I84" s="45"/>
    </row>
    <row r="85" spans="2:9" ht="150" x14ac:dyDescent="0.25">
      <c r="B85" s="24" t="s">
        <v>166</v>
      </c>
      <c r="C85" s="19" t="s">
        <v>167</v>
      </c>
      <c r="D85" s="20" t="s">
        <v>11</v>
      </c>
      <c r="E85" s="21">
        <v>1</v>
      </c>
      <c r="F85" s="25"/>
      <c r="G85" s="25">
        <f t="shared" si="2"/>
        <v>0</v>
      </c>
      <c r="I85" s="45"/>
    </row>
    <row r="86" spans="2:9" ht="150" x14ac:dyDescent="0.25">
      <c r="B86" s="24" t="s">
        <v>168</v>
      </c>
      <c r="C86" s="19" t="s">
        <v>169</v>
      </c>
      <c r="D86" s="20" t="s">
        <v>11</v>
      </c>
      <c r="E86" s="21">
        <v>1</v>
      </c>
      <c r="F86" s="25"/>
      <c r="G86" s="25">
        <f t="shared" si="2"/>
        <v>0</v>
      </c>
      <c r="I86" s="45"/>
    </row>
    <row r="87" spans="2:9" ht="150" x14ac:dyDescent="0.25">
      <c r="B87" s="24" t="s">
        <v>170</v>
      </c>
      <c r="C87" s="19" t="s">
        <v>171</v>
      </c>
      <c r="D87" s="20" t="s">
        <v>11</v>
      </c>
      <c r="E87" s="21">
        <v>1</v>
      </c>
      <c r="F87" s="25"/>
      <c r="G87" s="25">
        <f t="shared" si="2"/>
        <v>0</v>
      </c>
      <c r="I87" s="45"/>
    </row>
    <row r="88" spans="2:9" x14ac:dyDescent="0.25">
      <c r="B88" s="22" t="s">
        <v>172</v>
      </c>
      <c r="C88" s="15" t="s">
        <v>43</v>
      </c>
      <c r="D88" s="4"/>
      <c r="E88" s="16"/>
      <c r="F88" s="23"/>
      <c r="G88" s="23">
        <f>+SUM(G89:G115)</f>
        <v>0</v>
      </c>
      <c r="I88" s="45"/>
    </row>
    <row r="89" spans="2:9" ht="90" x14ac:dyDescent="0.25">
      <c r="B89" s="24" t="s">
        <v>173</v>
      </c>
      <c r="C89" s="19" t="s">
        <v>174</v>
      </c>
      <c r="D89" s="20" t="s">
        <v>46</v>
      </c>
      <c r="E89" s="21">
        <v>52</v>
      </c>
      <c r="F89" s="25"/>
      <c r="G89" s="25">
        <f t="shared" si="2"/>
        <v>0</v>
      </c>
      <c r="I89" s="45"/>
    </row>
    <row r="90" spans="2:9" ht="90" x14ac:dyDescent="0.25">
      <c r="B90" s="24" t="s">
        <v>175</v>
      </c>
      <c r="C90" s="19" t="s">
        <v>45</v>
      </c>
      <c r="D90" s="20" t="s">
        <v>46</v>
      </c>
      <c r="E90" s="21">
        <v>118</v>
      </c>
      <c r="F90" s="25"/>
      <c r="G90" s="25">
        <f t="shared" si="2"/>
        <v>0</v>
      </c>
      <c r="I90" s="45"/>
    </row>
    <row r="91" spans="2:9" ht="90" x14ac:dyDescent="0.25">
      <c r="B91" s="24" t="s">
        <v>176</v>
      </c>
      <c r="C91" s="19" t="s">
        <v>48</v>
      </c>
      <c r="D91" s="20" t="s">
        <v>46</v>
      </c>
      <c r="E91" s="21">
        <v>153</v>
      </c>
      <c r="F91" s="25"/>
      <c r="G91" s="25">
        <f t="shared" si="2"/>
        <v>0</v>
      </c>
      <c r="I91" s="45"/>
    </row>
    <row r="92" spans="2:9" ht="90" x14ac:dyDescent="0.25">
      <c r="B92" s="24" t="s">
        <v>177</v>
      </c>
      <c r="C92" s="19" t="s">
        <v>50</v>
      </c>
      <c r="D92" s="20" t="s">
        <v>46</v>
      </c>
      <c r="E92" s="21">
        <v>33</v>
      </c>
      <c r="F92" s="25"/>
      <c r="G92" s="25">
        <f t="shared" si="2"/>
        <v>0</v>
      </c>
      <c r="I92" s="45"/>
    </row>
    <row r="93" spans="2:9" ht="60" x14ac:dyDescent="0.25">
      <c r="B93" s="24" t="s">
        <v>178</v>
      </c>
      <c r="C93" s="19" t="s">
        <v>179</v>
      </c>
      <c r="D93" s="20" t="s">
        <v>46</v>
      </c>
      <c r="E93" s="21">
        <v>5</v>
      </c>
      <c r="F93" s="25"/>
      <c r="G93" s="25">
        <f t="shared" si="2"/>
        <v>0</v>
      </c>
      <c r="I93" s="45"/>
    </row>
    <row r="94" spans="2:9" ht="90" x14ac:dyDescent="0.25">
      <c r="B94" s="24" t="s">
        <v>180</v>
      </c>
      <c r="C94" s="19" t="s">
        <v>52</v>
      </c>
      <c r="D94" s="20" t="s">
        <v>46</v>
      </c>
      <c r="E94" s="21">
        <v>115</v>
      </c>
      <c r="F94" s="25"/>
      <c r="G94" s="25">
        <f t="shared" si="2"/>
        <v>0</v>
      </c>
      <c r="I94" s="45"/>
    </row>
    <row r="95" spans="2:9" ht="75" x14ac:dyDescent="0.25">
      <c r="B95" s="24" t="s">
        <v>181</v>
      </c>
      <c r="C95" s="19" t="s">
        <v>54</v>
      </c>
      <c r="D95" s="20" t="s">
        <v>11</v>
      </c>
      <c r="E95" s="21">
        <v>5</v>
      </c>
      <c r="F95" s="25"/>
      <c r="G95" s="25">
        <f t="shared" si="2"/>
        <v>0</v>
      </c>
      <c r="I95" s="45"/>
    </row>
    <row r="96" spans="2:9" ht="75" x14ac:dyDescent="0.25">
      <c r="B96" s="24" t="s">
        <v>182</v>
      </c>
      <c r="C96" s="19" t="s">
        <v>56</v>
      </c>
      <c r="D96" s="20" t="s">
        <v>11</v>
      </c>
      <c r="E96" s="21">
        <v>15</v>
      </c>
      <c r="F96" s="25"/>
      <c r="G96" s="25">
        <f t="shared" si="2"/>
        <v>0</v>
      </c>
      <c r="I96" s="45"/>
    </row>
    <row r="97" spans="2:9" ht="45" x14ac:dyDescent="0.25">
      <c r="B97" s="24" t="s">
        <v>183</v>
      </c>
      <c r="C97" s="19" t="s">
        <v>58</v>
      </c>
      <c r="D97" s="20" t="s">
        <v>11</v>
      </c>
      <c r="E97" s="21">
        <v>92</v>
      </c>
      <c r="F97" s="25"/>
      <c r="G97" s="25">
        <f t="shared" si="2"/>
        <v>0</v>
      </c>
      <c r="I97" s="45"/>
    </row>
    <row r="98" spans="2:9" ht="75" x14ac:dyDescent="0.25">
      <c r="B98" s="24" t="s">
        <v>184</v>
      </c>
      <c r="C98" s="19" t="s">
        <v>60</v>
      </c>
      <c r="D98" s="20" t="s">
        <v>11</v>
      </c>
      <c r="E98" s="21">
        <v>2</v>
      </c>
      <c r="F98" s="25"/>
      <c r="G98" s="25">
        <f t="shared" si="2"/>
        <v>0</v>
      </c>
      <c r="I98" s="45"/>
    </row>
    <row r="99" spans="2:9" ht="45" x14ac:dyDescent="0.25">
      <c r="B99" s="24" t="s">
        <v>185</v>
      </c>
      <c r="C99" s="19" t="s">
        <v>62</v>
      </c>
      <c r="D99" s="20" t="s">
        <v>11</v>
      </c>
      <c r="E99" s="21">
        <v>2</v>
      </c>
      <c r="F99" s="25"/>
      <c r="G99" s="25">
        <f t="shared" si="2"/>
        <v>0</v>
      </c>
      <c r="I99" s="45"/>
    </row>
    <row r="100" spans="2:9" ht="135" x14ac:dyDescent="0.25">
      <c r="B100" s="24" t="s">
        <v>186</v>
      </c>
      <c r="C100" s="19" t="s">
        <v>64</v>
      </c>
      <c r="D100" s="20" t="s">
        <v>11</v>
      </c>
      <c r="E100" s="21">
        <v>1</v>
      </c>
      <c r="F100" s="25"/>
      <c r="G100" s="25">
        <f t="shared" si="2"/>
        <v>0</v>
      </c>
      <c r="I100" s="45"/>
    </row>
    <row r="101" spans="2:9" ht="135" x14ac:dyDescent="0.25">
      <c r="B101" s="24" t="s">
        <v>187</v>
      </c>
      <c r="C101" s="19" t="s">
        <v>66</v>
      </c>
      <c r="D101" s="20" t="s">
        <v>11</v>
      </c>
      <c r="E101" s="21">
        <v>1</v>
      </c>
      <c r="F101" s="25"/>
      <c r="G101" s="25">
        <f t="shared" si="2"/>
        <v>0</v>
      </c>
      <c r="I101" s="45"/>
    </row>
    <row r="102" spans="2:9" ht="135" x14ac:dyDescent="0.25">
      <c r="B102" s="24" t="s">
        <v>188</v>
      </c>
      <c r="C102" s="19" t="s">
        <v>68</v>
      </c>
      <c r="D102" s="20" t="s">
        <v>11</v>
      </c>
      <c r="E102" s="21">
        <v>1</v>
      </c>
      <c r="F102" s="25"/>
      <c r="G102" s="25">
        <f t="shared" si="2"/>
        <v>0</v>
      </c>
      <c r="I102" s="45"/>
    </row>
    <row r="103" spans="2:9" ht="60" x14ac:dyDescent="0.25">
      <c r="B103" s="24" t="s">
        <v>189</v>
      </c>
      <c r="C103" s="19" t="s">
        <v>70</v>
      </c>
      <c r="D103" s="20" t="s">
        <v>11</v>
      </c>
      <c r="E103" s="21">
        <v>1</v>
      </c>
      <c r="F103" s="25"/>
      <c r="G103" s="25">
        <f t="shared" si="2"/>
        <v>0</v>
      </c>
      <c r="I103" s="45"/>
    </row>
    <row r="104" spans="2:9" ht="60" x14ac:dyDescent="0.25">
      <c r="B104" s="24" t="s">
        <v>190</v>
      </c>
      <c r="C104" s="19" t="s">
        <v>72</v>
      </c>
      <c r="D104" s="20" t="s">
        <v>11</v>
      </c>
      <c r="E104" s="21">
        <v>1</v>
      </c>
      <c r="F104" s="25"/>
      <c r="G104" s="25">
        <f t="shared" si="2"/>
        <v>0</v>
      </c>
      <c r="I104" s="45"/>
    </row>
    <row r="105" spans="2:9" ht="60" x14ac:dyDescent="0.25">
      <c r="B105" s="24" t="s">
        <v>191</v>
      </c>
      <c r="C105" s="19" t="s">
        <v>74</v>
      </c>
      <c r="D105" s="20" t="s">
        <v>11</v>
      </c>
      <c r="E105" s="21">
        <v>1</v>
      </c>
      <c r="F105" s="25"/>
      <c r="G105" s="25">
        <f t="shared" si="2"/>
        <v>0</v>
      </c>
      <c r="I105" s="45"/>
    </row>
    <row r="106" spans="2:9" ht="60" x14ac:dyDescent="0.25">
      <c r="B106" s="24" t="s">
        <v>192</v>
      </c>
      <c r="C106" s="19" t="s">
        <v>193</v>
      </c>
      <c r="D106" s="20" t="s">
        <v>11</v>
      </c>
      <c r="E106" s="21">
        <v>1</v>
      </c>
      <c r="F106" s="25"/>
      <c r="G106" s="25">
        <f t="shared" si="2"/>
        <v>0</v>
      </c>
      <c r="I106" s="45"/>
    </row>
    <row r="107" spans="2:9" ht="60" x14ac:dyDescent="0.25">
      <c r="B107" s="24" t="s">
        <v>194</v>
      </c>
      <c r="C107" s="19" t="s">
        <v>76</v>
      </c>
      <c r="D107" s="20" t="s">
        <v>11</v>
      </c>
      <c r="E107" s="21">
        <v>1</v>
      </c>
      <c r="F107" s="25"/>
      <c r="G107" s="25">
        <f t="shared" si="2"/>
        <v>0</v>
      </c>
      <c r="I107" s="45"/>
    </row>
    <row r="108" spans="2:9" ht="60" x14ac:dyDescent="0.25">
      <c r="B108" s="24" t="s">
        <v>195</v>
      </c>
      <c r="C108" s="19" t="s">
        <v>78</v>
      </c>
      <c r="D108" s="20" t="s">
        <v>11</v>
      </c>
      <c r="E108" s="21">
        <v>1</v>
      </c>
      <c r="F108" s="25"/>
      <c r="G108" s="25">
        <f t="shared" si="2"/>
        <v>0</v>
      </c>
      <c r="I108" s="45"/>
    </row>
    <row r="109" spans="2:9" ht="45" x14ac:dyDescent="0.25">
      <c r="B109" s="24" t="s">
        <v>196</v>
      </c>
      <c r="C109" s="19" t="s">
        <v>80</v>
      </c>
      <c r="D109" s="20" t="s">
        <v>11</v>
      </c>
      <c r="E109" s="21">
        <v>6</v>
      </c>
      <c r="F109" s="25"/>
      <c r="G109" s="25">
        <f t="shared" si="2"/>
        <v>0</v>
      </c>
      <c r="I109" s="45"/>
    </row>
    <row r="110" spans="2:9" ht="45" x14ac:dyDescent="0.25">
      <c r="B110" s="24" t="s">
        <v>197</v>
      </c>
      <c r="C110" s="19" t="s">
        <v>82</v>
      </c>
      <c r="D110" s="20" t="s">
        <v>11</v>
      </c>
      <c r="E110" s="21">
        <v>1</v>
      </c>
      <c r="F110" s="25"/>
      <c r="G110" s="25">
        <f t="shared" si="2"/>
        <v>0</v>
      </c>
      <c r="I110" s="45"/>
    </row>
    <row r="111" spans="2:9" ht="60" x14ac:dyDescent="0.25">
      <c r="B111" s="24" t="s">
        <v>198</v>
      </c>
      <c r="C111" s="19" t="s">
        <v>84</v>
      </c>
      <c r="D111" s="20" t="s">
        <v>11</v>
      </c>
      <c r="E111" s="21">
        <v>1</v>
      </c>
      <c r="F111" s="25"/>
      <c r="G111" s="25">
        <f t="shared" si="2"/>
        <v>0</v>
      </c>
      <c r="I111" s="45"/>
    </row>
    <row r="112" spans="2:9" ht="90" x14ac:dyDescent="0.25">
      <c r="B112" s="24" t="s">
        <v>199</v>
      </c>
      <c r="C112" s="19" t="s">
        <v>86</v>
      </c>
      <c r="D112" s="20" t="s">
        <v>11</v>
      </c>
      <c r="E112" s="21">
        <v>2</v>
      </c>
      <c r="F112" s="25"/>
      <c r="G112" s="25">
        <f t="shared" si="2"/>
        <v>0</v>
      </c>
      <c r="I112" s="45"/>
    </row>
    <row r="113" spans="2:9" ht="90" x14ac:dyDescent="0.25">
      <c r="B113" s="24" t="s">
        <v>200</v>
      </c>
      <c r="C113" s="19" t="s">
        <v>88</v>
      </c>
      <c r="D113" s="20" t="s">
        <v>11</v>
      </c>
      <c r="E113" s="21">
        <v>1</v>
      </c>
      <c r="F113" s="25"/>
      <c r="G113" s="25">
        <f t="shared" si="2"/>
        <v>0</v>
      </c>
      <c r="I113" s="45"/>
    </row>
    <row r="114" spans="2:9" ht="45" x14ac:dyDescent="0.25">
      <c r="B114" s="24" t="s">
        <v>201</v>
      </c>
      <c r="C114" s="19" t="s">
        <v>90</v>
      </c>
      <c r="D114" s="20" t="s">
        <v>11</v>
      </c>
      <c r="E114" s="21">
        <v>1</v>
      </c>
      <c r="F114" s="25"/>
      <c r="G114" s="25">
        <f t="shared" si="2"/>
        <v>0</v>
      </c>
      <c r="I114" s="45"/>
    </row>
    <row r="115" spans="2:9" ht="45" x14ac:dyDescent="0.25">
      <c r="B115" s="24" t="s">
        <v>202</v>
      </c>
      <c r="C115" s="19" t="s">
        <v>92</v>
      </c>
      <c r="D115" s="20" t="s">
        <v>11</v>
      </c>
      <c r="E115" s="21">
        <v>1</v>
      </c>
      <c r="F115" s="25"/>
      <c r="G115" s="25">
        <f t="shared" si="2"/>
        <v>0</v>
      </c>
      <c r="I115" s="45"/>
    </row>
    <row r="116" spans="2:9" x14ac:dyDescent="0.25">
      <c r="B116" s="22" t="s">
        <v>203</v>
      </c>
      <c r="C116" s="15" t="s">
        <v>94</v>
      </c>
      <c r="D116" s="4"/>
      <c r="E116" s="16"/>
      <c r="F116" s="23"/>
      <c r="G116" s="23">
        <f>+SUM(G117:G123)</f>
        <v>0</v>
      </c>
      <c r="I116" s="45"/>
    </row>
    <row r="117" spans="2:9" ht="90" x14ac:dyDescent="0.25">
      <c r="B117" s="24" t="s">
        <v>204</v>
      </c>
      <c r="C117" s="19" t="s">
        <v>96</v>
      </c>
      <c r="D117" s="20" t="s">
        <v>97</v>
      </c>
      <c r="E117" s="21">
        <v>492</v>
      </c>
      <c r="F117" s="25"/>
      <c r="G117" s="25">
        <f t="shared" si="2"/>
        <v>0</v>
      </c>
      <c r="I117" s="45"/>
    </row>
    <row r="118" spans="2:9" ht="45" x14ac:dyDescent="0.25">
      <c r="B118" s="24" t="s">
        <v>205</v>
      </c>
      <c r="C118" s="19" t="s">
        <v>99</v>
      </c>
      <c r="D118" s="20" t="s">
        <v>100</v>
      </c>
      <c r="E118" s="21">
        <v>185</v>
      </c>
      <c r="F118" s="25"/>
      <c r="G118" s="25">
        <f t="shared" si="2"/>
        <v>0</v>
      </c>
      <c r="I118" s="45"/>
    </row>
    <row r="119" spans="2:9" ht="90" x14ac:dyDescent="0.25">
      <c r="B119" s="24" t="s">
        <v>206</v>
      </c>
      <c r="C119" s="19" t="s">
        <v>108</v>
      </c>
      <c r="D119" s="20" t="s">
        <v>11</v>
      </c>
      <c r="E119" s="21">
        <v>24</v>
      </c>
      <c r="F119" s="25"/>
      <c r="G119" s="25">
        <f t="shared" si="2"/>
        <v>0</v>
      </c>
      <c r="I119" s="45"/>
    </row>
    <row r="120" spans="2:9" ht="75" x14ac:dyDescent="0.25">
      <c r="B120" s="24" t="s">
        <v>207</v>
      </c>
      <c r="C120" s="19" t="s">
        <v>110</v>
      </c>
      <c r="D120" s="20" t="s">
        <v>11</v>
      </c>
      <c r="E120" s="21">
        <v>6</v>
      </c>
      <c r="F120" s="25"/>
      <c r="G120" s="25">
        <f t="shared" si="2"/>
        <v>0</v>
      </c>
      <c r="I120" s="45"/>
    </row>
    <row r="121" spans="2:9" ht="60" x14ac:dyDescent="0.25">
      <c r="B121" s="24" t="s">
        <v>208</v>
      </c>
      <c r="C121" s="19" t="s">
        <v>112</v>
      </c>
      <c r="D121" s="20" t="s">
        <v>11</v>
      </c>
      <c r="E121" s="21">
        <v>12</v>
      </c>
      <c r="F121" s="25"/>
      <c r="G121" s="25">
        <f t="shared" si="2"/>
        <v>0</v>
      </c>
      <c r="I121" s="45"/>
    </row>
    <row r="122" spans="2:9" ht="60" x14ac:dyDescent="0.25">
      <c r="B122" s="24" t="s">
        <v>209</v>
      </c>
      <c r="C122" s="19" t="s">
        <v>114</v>
      </c>
      <c r="D122" s="20" t="s">
        <v>11</v>
      </c>
      <c r="E122" s="21">
        <v>10</v>
      </c>
      <c r="F122" s="25"/>
      <c r="G122" s="25">
        <f t="shared" si="2"/>
        <v>0</v>
      </c>
      <c r="I122" s="45"/>
    </row>
    <row r="123" spans="2:9" ht="60" x14ac:dyDescent="0.25">
      <c r="B123" s="24" t="s">
        <v>210</v>
      </c>
      <c r="C123" s="19" t="s">
        <v>116</v>
      </c>
      <c r="D123" s="20" t="s">
        <v>11</v>
      </c>
      <c r="E123" s="21">
        <v>16</v>
      </c>
      <c r="F123" s="25"/>
      <c r="G123" s="25">
        <f t="shared" si="2"/>
        <v>0</v>
      </c>
      <c r="I123" s="45"/>
    </row>
    <row r="124" spans="2:9" x14ac:dyDescent="0.25">
      <c r="B124" s="22" t="s">
        <v>211</v>
      </c>
      <c r="C124" s="15" t="s">
        <v>118</v>
      </c>
      <c r="D124" s="4"/>
      <c r="E124" s="16"/>
      <c r="F124" s="23"/>
      <c r="G124" s="23">
        <f>+SUM(G125:G126)</f>
        <v>0</v>
      </c>
      <c r="I124" s="45"/>
    </row>
    <row r="125" spans="2:9" ht="75" x14ac:dyDescent="0.25">
      <c r="B125" s="24" t="s">
        <v>212</v>
      </c>
      <c r="C125" s="19" t="s">
        <v>120</v>
      </c>
      <c r="D125" s="20" t="s">
        <v>121</v>
      </c>
      <c r="E125" s="21">
        <v>54</v>
      </c>
      <c r="F125" s="25"/>
      <c r="G125" s="25">
        <f t="shared" si="2"/>
        <v>0</v>
      </c>
      <c r="I125" s="45"/>
    </row>
    <row r="126" spans="2:9" ht="60" x14ac:dyDescent="0.25">
      <c r="B126" s="24" t="s">
        <v>213</v>
      </c>
      <c r="C126" s="19" t="s">
        <v>123</v>
      </c>
      <c r="D126" s="20" t="s">
        <v>100</v>
      </c>
      <c r="E126" s="21">
        <v>30.1</v>
      </c>
      <c r="F126" s="25"/>
      <c r="G126" s="25">
        <f t="shared" si="2"/>
        <v>0</v>
      </c>
      <c r="I126" s="45"/>
    </row>
    <row r="127" spans="2:9" x14ac:dyDescent="0.25">
      <c r="B127" s="22" t="s">
        <v>214</v>
      </c>
      <c r="C127" s="15" t="s">
        <v>125</v>
      </c>
      <c r="D127" s="4"/>
      <c r="E127" s="16"/>
      <c r="F127" s="23"/>
      <c r="G127" s="23">
        <f>+G128</f>
        <v>0</v>
      </c>
      <c r="I127" s="45"/>
    </row>
    <row r="128" spans="2:9" ht="90" x14ac:dyDescent="0.25">
      <c r="B128" s="24" t="s">
        <v>215</v>
      </c>
      <c r="C128" s="19" t="s">
        <v>127</v>
      </c>
      <c r="D128" s="20" t="s">
        <v>128</v>
      </c>
      <c r="E128" s="21">
        <v>1</v>
      </c>
      <c r="F128" s="25"/>
      <c r="G128" s="25">
        <f t="shared" si="2"/>
        <v>0</v>
      </c>
      <c r="I128" s="45"/>
    </row>
    <row r="129" spans="2:9" x14ac:dyDescent="0.25">
      <c r="B129" s="22" t="s">
        <v>216</v>
      </c>
      <c r="C129" s="15" t="s">
        <v>130</v>
      </c>
      <c r="D129" s="4"/>
      <c r="E129" s="16"/>
      <c r="F129" s="23"/>
      <c r="G129" s="23">
        <f>+G130</f>
        <v>0</v>
      </c>
      <c r="I129" s="45"/>
    </row>
    <row r="130" spans="2:9" ht="105" x14ac:dyDescent="0.25">
      <c r="B130" s="24" t="s">
        <v>217</v>
      </c>
      <c r="C130" s="19" t="s">
        <v>132</v>
      </c>
      <c r="D130" s="20" t="s">
        <v>128</v>
      </c>
      <c r="E130" s="21">
        <v>1</v>
      </c>
      <c r="F130" s="25"/>
      <c r="G130" s="25">
        <f t="shared" si="2"/>
        <v>0</v>
      </c>
      <c r="I130" s="45"/>
    </row>
    <row r="131" spans="2:9" x14ac:dyDescent="0.25">
      <c r="B131" s="22" t="s">
        <v>218</v>
      </c>
      <c r="C131" s="15" t="s">
        <v>134</v>
      </c>
      <c r="D131" s="4"/>
      <c r="E131" s="16"/>
      <c r="F131" s="23"/>
      <c r="G131" s="23">
        <f>+SUM(G132:G139)</f>
        <v>0</v>
      </c>
      <c r="I131" s="45"/>
    </row>
    <row r="132" spans="2:9" ht="105" x14ac:dyDescent="0.25">
      <c r="B132" s="24" t="s">
        <v>219</v>
      </c>
      <c r="C132" s="19" t="s">
        <v>136</v>
      </c>
      <c r="D132" s="20" t="s">
        <v>11</v>
      </c>
      <c r="E132" s="21">
        <v>5</v>
      </c>
      <c r="F132" s="25"/>
      <c r="G132" s="25">
        <f t="shared" si="2"/>
        <v>0</v>
      </c>
      <c r="I132" s="45"/>
    </row>
    <row r="133" spans="2:9" ht="105" x14ac:dyDescent="0.25">
      <c r="B133" s="24" t="s">
        <v>220</v>
      </c>
      <c r="C133" s="19" t="s">
        <v>138</v>
      </c>
      <c r="D133" s="20" t="s">
        <v>11</v>
      </c>
      <c r="E133" s="21">
        <v>1</v>
      </c>
      <c r="F133" s="25"/>
      <c r="G133" s="25">
        <f t="shared" si="2"/>
        <v>0</v>
      </c>
      <c r="I133" s="45"/>
    </row>
    <row r="134" spans="2:9" ht="105" x14ac:dyDescent="0.25">
      <c r="B134" s="24" t="s">
        <v>221</v>
      </c>
      <c r="C134" s="19" t="s">
        <v>222</v>
      </c>
      <c r="D134" s="20" t="s">
        <v>11</v>
      </c>
      <c r="E134" s="21">
        <v>3</v>
      </c>
      <c r="F134" s="25"/>
      <c r="G134" s="25">
        <f t="shared" si="2"/>
        <v>0</v>
      </c>
      <c r="I134" s="45"/>
    </row>
    <row r="135" spans="2:9" ht="105" x14ac:dyDescent="0.25">
      <c r="B135" s="24" t="s">
        <v>223</v>
      </c>
      <c r="C135" s="19" t="s">
        <v>224</v>
      </c>
      <c r="D135" s="20" t="s">
        <v>11</v>
      </c>
      <c r="E135" s="21">
        <v>4</v>
      </c>
      <c r="F135" s="25"/>
      <c r="G135" s="25">
        <f t="shared" ref="G135:G139" si="3">+E135*F135</f>
        <v>0</v>
      </c>
      <c r="I135" s="45"/>
    </row>
    <row r="136" spans="2:9" ht="105" x14ac:dyDescent="0.25">
      <c r="B136" s="24" t="s">
        <v>225</v>
      </c>
      <c r="C136" s="19" t="s">
        <v>226</v>
      </c>
      <c r="D136" s="20" t="s">
        <v>11</v>
      </c>
      <c r="E136" s="21">
        <v>1</v>
      </c>
      <c r="F136" s="25"/>
      <c r="G136" s="25">
        <f t="shared" si="3"/>
        <v>0</v>
      </c>
      <c r="I136" s="45"/>
    </row>
    <row r="137" spans="2:9" ht="105" x14ac:dyDescent="0.25">
      <c r="B137" s="24" t="s">
        <v>227</v>
      </c>
      <c r="C137" s="19" t="s">
        <v>140</v>
      </c>
      <c r="D137" s="20" t="s">
        <v>46</v>
      </c>
      <c r="E137" s="21">
        <v>333</v>
      </c>
      <c r="F137" s="25"/>
      <c r="G137" s="25">
        <f t="shared" si="3"/>
        <v>0</v>
      </c>
      <c r="I137" s="45"/>
    </row>
    <row r="138" spans="2:9" ht="105" x14ac:dyDescent="0.25">
      <c r="B138" s="24" t="s">
        <v>228</v>
      </c>
      <c r="C138" s="19" t="s">
        <v>142</v>
      </c>
      <c r="D138" s="20" t="s">
        <v>97</v>
      </c>
      <c r="E138" s="21">
        <v>8</v>
      </c>
      <c r="F138" s="25"/>
      <c r="G138" s="25">
        <f t="shared" si="3"/>
        <v>0</v>
      </c>
      <c r="I138" s="45"/>
    </row>
    <row r="139" spans="2:9" ht="60" x14ac:dyDescent="0.25">
      <c r="B139" s="24" t="s">
        <v>229</v>
      </c>
      <c r="C139" s="19" t="s">
        <v>144</v>
      </c>
      <c r="D139" s="20" t="s">
        <v>100</v>
      </c>
      <c r="E139" s="21">
        <v>27</v>
      </c>
      <c r="F139" s="25"/>
      <c r="G139" s="25">
        <f t="shared" si="3"/>
        <v>0</v>
      </c>
      <c r="I139" s="45"/>
    </row>
    <row r="140" spans="2:9" x14ac:dyDescent="0.25">
      <c r="B140" s="26" t="s">
        <v>230</v>
      </c>
      <c r="C140" s="27"/>
      <c r="D140" s="28"/>
      <c r="E140" s="29"/>
      <c r="F140" s="30"/>
      <c r="G140" s="30">
        <f>SUM(G2:G139)/3</f>
        <v>0</v>
      </c>
      <c r="I140" s="45"/>
    </row>
    <row r="141" spans="2:9" x14ac:dyDescent="0.25">
      <c r="B141" s="18"/>
      <c r="C141" s="19"/>
      <c r="D141" s="20"/>
      <c r="E141" s="16" t="s">
        <v>231</v>
      </c>
      <c r="F141" s="31">
        <v>0.27</v>
      </c>
      <c r="G141" s="17">
        <f>+ROUND((G140*F141),0)</f>
        <v>0</v>
      </c>
    </row>
    <row r="142" spans="2:9" x14ac:dyDescent="0.25">
      <c r="B142" s="18"/>
      <c r="C142" s="19"/>
      <c r="D142" s="20"/>
      <c r="E142" s="16" t="s">
        <v>232</v>
      </c>
      <c r="F142" s="31">
        <v>0.05</v>
      </c>
      <c r="G142" s="17">
        <f>+ROUND((G140*F142),0)</f>
        <v>0</v>
      </c>
    </row>
    <row r="143" spans="2:9" x14ac:dyDescent="0.25">
      <c r="B143" s="26" t="s">
        <v>233</v>
      </c>
      <c r="C143" s="27"/>
      <c r="D143" s="28"/>
      <c r="E143" s="29"/>
      <c r="F143" s="30"/>
      <c r="G143" s="30">
        <f>+G140+G141+G142</f>
        <v>0</v>
      </c>
    </row>
  </sheetData>
  <autoFilter ref="A1:G139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7"/>
  <sheetViews>
    <sheetView tabSelected="1" view="pageBreakPreview" zoomScaleNormal="100" zoomScaleSheetLayoutView="100" workbookViewId="0">
      <selection activeCell="D22" sqref="D22"/>
    </sheetView>
  </sheetViews>
  <sheetFormatPr baseColWidth="10" defaultColWidth="11.42578125" defaultRowHeight="15" x14ac:dyDescent="0.25"/>
  <cols>
    <col min="1" max="1" width="11.7109375" style="32" bestFit="1" customWidth="1"/>
    <col min="2" max="2" width="93.140625" style="33" customWidth="1"/>
    <col min="3" max="3" width="8.85546875" style="32" customWidth="1"/>
    <col min="4" max="4" width="11.7109375" style="32" customWidth="1"/>
    <col min="5" max="5" width="12.42578125" style="34" customWidth="1"/>
    <col min="6" max="6" width="11.42578125" style="34"/>
    <col min="7" max="7" width="12.140625" style="34" customWidth="1"/>
    <col min="8" max="8" width="13.42578125" style="34" customWidth="1"/>
    <col min="9" max="12" width="11.42578125" style="34"/>
    <col min="13" max="13" width="12.5703125" style="34" customWidth="1"/>
    <col min="14" max="19" width="11.42578125" style="34"/>
    <col min="20" max="20" width="11.42578125" style="35"/>
    <col min="21" max="24" width="11.42578125" style="34"/>
    <col min="25" max="25" width="14.140625" style="34" customWidth="1"/>
    <col min="26" max="16384" width="11.42578125" style="34"/>
  </cols>
  <sheetData>
    <row r="1" spans="1:27" x14ac:dyDescent="0.25">
      <c r="A1" s="49" t="s">
        <v>279</v>
      </c>
    </row>
    <row r="2" spans="1:27" x14ac:dyDescent="0.25">
      <c r="A2" s="49" t="s">
        <v>280</v>
      </c>
    </row>
    <row r="3" spans="1:27" s="48" customFormat="1" x14ac:dyDescent="0.25">
      <c r="A3" s="46"/>
      <c r="B3" s="47"/>
      <c r="C3" s="46"/>
      <c r="D3" s="46"/>
    </row>
    <row r="4" spans="1:27" ht="39.75" customHeight="1" x14ac:dyDescent="0.25">
      <c r="A4" s="50">
        <v>4</v>
      </c>
      <c r="B4" s="51" t="s">
        <v>6</v>
      </c>
      <c r="C4" s="50" t="s">
        <v>278</v>
      </c>
      <c r="D4" s="52" t="s">
        <v>3</v>
      </c>
      <c r="E4" s="53" t="s">
        <v>234</v>
      </c>
      <c r="F4" s="54" t="s">
        <v>235</v>
      </c>
      <c r="G4" s="54" t="s">
        <v>236</v>
      </c>
      <c r="H4" s="55" t="s">
        <v>237</v>
      </c>
      <c r="I4" s="55" t="s">
        <v>238</v>
      </c>
      <c r="J4" s="55" t="s">
        <v>239</v>
      </c>
      <c r="K4" s="55" t="s">
        <v>240</v>
      </c>
      <c r="L4" s="55" t="s">
        <v>241</v>
      </c>
      <c r="M4" s="55" t="s">
        <v>242</v>
      </c>
      <c r="N4" s="55" t="s">
        <v>243</v>
      </c>
      <c r="O4" s="55" t="s">
        <v>244</v>
      </c>
      <c r="P4" s="55" t="s">
        <v>245</v>
      </c>
      <c r="Q4" s="55" t="s">
        <v>246</v>
      </c>
      <c r="R4" s="55" t="s">
        <v>247</v>
      </c>
      <c r="S4" s="55" t="s">
        <v>248</v>
      </c>
      <c r="T4" s="56" t="s">
        <v>249</v>
      </c>
      <c r="U4" s="55" t="s">
        <v>250</v>
      </c>
      <c r="V4" s="36"/>
      <c r="W4" s="36"/>
      <c r="X4" s="36"/>
      <c r="Y4" s="36"/>
      <c r="Z4" s="36"/>
      <c r="AA4" s="36"/>
    </row>
    <row r="5" spans="1:27" x14ac:dyDescent="0.25">
      <c r="A5" s="37" t="s">
        <v>251</v>
      </c>
      <c r="B5" s="38" t="s">
        <v>252</v>
      </c>
      <c r="C5" s="38"/>
      <c r="D5" s="39">
        <f>SUM(D6:D17)</f>
        <v>37</v>
      </c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8"/>
      <c r="U5" s="57"/>
      <c r="V5" s="36"/>
      <c r="W5" s="36"/>
      <c r="X5" s="36"/>
      <c r="Y5" s="36"/>
      <c r="Z5" s="36"/>
      <c r="AA5" s="36"/>
    </row>
    <row r="6" spans="1:27" x14ac:dyDescent="0.25">
      <c r="A6" s="40" t="s">
        <v>254</v>
      </c>
      <c r="B6" s="41" t="s">
        <v>255</v>
      </c>
      <c r="C6" s="43" t="s">
        <v>253</v>
      </c>
      <c r="D6" s="42">
        <f t="shared" ref="D6:D8" si="0">+SUM(E6:AA6)</f>
        <v>1</v>
      </c>
      <c r="E6" s="57"/>
      <c r="F6" s="57"/>
      <c r="G6" s="57"/>
      <c r="H6" s="57"/>
      <c r="I6" s="57"/>
      <c r="J6" s="57"/>
      <c r="K6" s="57"/>
      <c r="L6" s="57"/>
      <c r="M6" s="57">
        <v>1</v>
      </c>
      <c r="N6" s="57"/>
      <c r="O6" s="57"/>
      <c r="P6" s="57"/>
      <c r="Q6" s="57"/>
      <c r="R6" s="57"/>
      <c r="S6" s="57"/>
      <c r="T6" s="58"/>
      <c r="U6" s="57"/>
      <c r="V6" s="36"/>
      <c r="W6" s="36"/>
      <c r="X6" s="36"/>
      <c r="Y6" s="36"/>
      <c r="Z6" s="36"/>
      <c r="AA6" s="36"/>
    </row>
    <row r="7" spans="1:27" x14ac:dyDescent="0.25">
      <c r="A7" s="40" t="s">
        <v>256</v>
      </c>
      <c r="B7" s="41" t="s">
        <v>257</v>
      </c>
      <c r="C7" s="43" t="s">
        <v>253</v>
      </c>
      <c r="D7" s="42">
        <f t="shared" si="0"/>
        <v>1</v>
      </c>
      <c r="E7" s="57"/>
      <c r="F7" s="57"/>
      <c r="G7" s="57"/>
      <c r="H7" s="57"/>
      <c r="I7" s="57"/>
      <c r="J7" s="57"/>
      <c r="K7" s="57"/>
      <c r="L7" s="57"/>
      <c r="M7" s="57">
        <v>1</v>
      </c>
      <c r="N7" s="57"/>
      <c r="O7" s="57"/>
      <c r="P7" s="57"/>
      <c r="Q7" s="57"/>
      <c r="R7" s="57"/>
      <c r="S7" s="57"/>
      <c r="T7" s="58"/>
      <c r="U7" s="57"/>
      <c r="V7" s="36"/>
      <c r="W7" s="36"/>
      <c r="X7" s="36"/>
      <c r="Y7" s="36"/>
      <c r="Z7" s="36"/>
      <c r="AA7" s="36"/>
    </row>
    <row r="8" spans="1:27" x14ac:dyDescent="0.25">
      <c r="A8" s="40" t="s">
        <v>258</v>
      </c>
      <c r="B8" s="44" t="s">
        <v>259</v>
      </c>
      <c r="C8" s="43" t="s">
        <v>253</v>
      </c>
      <c r="D8" s="42">
        <f t="shared" si="0"/>
        <v>10</v>
      </c>
      <c r="E8" s="57">
        <v>2</v>
      </c>
      <c r="F8" s="57">
        <v>1</v>
      </c>
      <c r="G8" s="57">
        <v>1</v>
      </c>
      <c r="H8" s="57">
        <v>1</v>
      </c>
      <c r="I8" s="57"/>
      <c r="J8" s="57"/>
      <c r="K8" s="57"/>
      <c r="L8" s="57"/>
      <c r="M8" s="57"/>
      <c r="N8" s="57">
        <v>1</v>
      </c>
      <c r="O8" s="57">
        <v>1</v>
      </c>
      <c r="P8" s="57">
        <v>1</v>
      </c>
      <c r="Q8" s="57">
        <v>1</v>
      </c>
      <c r="R8" s="59">
        <v>1</v>
      </c>
      <c r="S8" s="57"/>
      <c r="T8" s="58"/>
      <c r="U8" s="57"/>
      <c r="V8" s="36"/>
      <c r="W8" s="36"/>
      <c r="X8" s="36"/>
      <c r="Y8" s="36"/>
      <c r="Z8" s="36"/>
      <c r="AA8" s="36"/>
    </row>
    <row r="9" spans="1:27" ht="225" x14ac:dyDescent="0.25">
      <c r="A9" s="40" t="s">
        <v>260</v>
      </c>
      <c r="B9" s="41" t="s">
        <v>261</v>
      </c>
      <c r="C9" s="43" t="s">
        <v>11</v>
      </c>
      <c r="D9" s="42">
        <v>2</v>
      </c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9"/>
      <c r="S9" s="57"/>
      <c r="T9" s="58"/>
      <c r="U9" s="57"/>
      <c r="V9" s="36"/>
      <c r="W9" s="36"/>
      <c r="X9" s="36"/>
      <c r="Y9" s="36"/>
      <c r="Z9" s="36"/>
      <c r="AA9" s="36"/>
    </row>
    <row r="10" spans="1:27" ht="225" x14ac:dyDescent="0.25">
      <c r="A10" s="40" t="s">
        <v>262</v>
      </c>
      <c r="B10" s="41" t="s">
        <v>263</v>
      </c>
      <c r="C10" s="43" t="s">
        <v>11</v>
      </c>
      <c r="D10" s="42">
        <v>1</v>
      </c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9"/>
      <c r="S10" s="57"/>
      <c r="T10" s="58"/>
      <c r="U10" s="57"/>
      <c r="V10" s="36"/>
      <c r="W10" s="36"/>
      <c r="X10" s="36"/>
      <c r="Y10" s="36"/>
      <c r="Z10" s="36"/>
      <c r="AA10" s="36"/>
    </row>
    <row r="11" spans="1:27" ht="225" x14ac:dyDescent="0.25">
      <c r="A11" s="40" t="s">
        <v>264</v>
      </c>
      <c r="B11" s="41" t="s">
        <v>265</v>
      </c>
      <c r="C11" s="43" t="s">
        <v>11</v>
      </c>
      <c r="D11" s="42">
        <v>2</v>
      </c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9"/>
      <c r="S11" s="57"/>
      <c r="T11" s="58"/>
      <c r="U11" s="57"/>
      <c r="V11" s="36"/>
      <c r="W11" s="36"/>
      <c r="X11" s="36"/>
      <c r="Y11" s="36"/>
      <c r="Z11" s="36"/>
      <c r="AA11" s="36"/>
    </row>
    <row r="12" spans="1:27" ht="225" x14ac:dyDescent="0.25">
      <c r="A12" s="40" t="s">
        <v>266</v>
      </c>
      <c r="B12" s="41" t="s">
        <v>267</v>
      </c>
      <c r="C12" s="43" t="s">
        <v>11</v>
      </c>
      <c r="D12" s="42">
        <v>1</v>
      </c>
      <c r="E12" s="57"/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57"/>
      <c r="Q12" s="57"/>
      <c r="R12" s="59"/>
      <c r="S12" s="57"/>
      <c r="T12" s="58"/>
      <c r="U12" s="57"/>
      <c r="V12" s="36"/>
      <c r="W12" s="36"/>
      <c r="X12" s="36"/>
      <c r="Y12" s="36"/>
      <c r="Z12" s="36"/>
      <c r="AA12" s="36"/>
    </row>
    <row r="13" spans="1:27" ht="45" x14ac:dyDescent="0.25">
      <c r="A13" s="40" t="s">
        <v>268</v>
      </c>
      <c r="B13" s="41" t="s">
        <v>269</v>
      </c>
      <c r="C13" s="43" t="s">
        <v>11</v>
      </c>
      <c r="D13" s="42">
        <v>4</v>
      </c>
      <c r="E13" s="57"/>
      <c r="F13" s="57"/>
      <c r="G13" s="57"/>
      <c r="H13" s="57"/>
      <c r="I13" s="57"/>
      <c r="J13" s="57"/>
      <c r="K13" s="57"/>
      <c r="L13" s="57"/>
      <c r="M13" s="57"/>
      <c r="N13" s="57"/>
      <c r="O13" s="57"/>
      <c r="P13" s="57"/>
      <c r="Q13" s="57"/>
      <c r="R13" s="59"/>
      <c r="S13" s="57"/>
      <c r="T13" s="58"/>
      <c r="U13" s="57"/>
      <c r="V13" s="36"/>
      <c r="W13" s="36"/>
      <c r="X13" s="36"/>
      <c r="Y13" s="36"/>
      <c r="Z13" s="36"/>
      <c r="AA13" s="36"/>
    </row>
    <row r="14" spans="1:27" ht="45" x14ac:dyDescent="0.25">
      <c r="A14" s="40" t="s">
        <v>270</v>
      </c>
      <c r="B14" s="41" t="s">
        <v>271</v>
      </c>
      <c r="C14" s="43" t="s">
        <v>11</v>
      </c>
      <c r="D14" s="42">
        <v>2</v>
      </c>
      <c r="E14" s="57"/>
      <c r="F14" s="57"/>
      <c r="G14" s="57"/>
      <c r="H14" s="57"/>
      <c r="I14" s="57"/>
      <c r="J14" s="57"/>
      <c r="K14" s="57"/>
      <c r="L14" s="57"/>
      <c r="M14" s="57"/>
      <c r="N14" s="57"/>
      <c r="O14" s="57"/>
      <c r="P14" s="57"/>
      <c r="Q14" s="57"/>
      <c r="R14" s="59"/>
      <c r="S14" s="57"/>
      <c r="T14" s="58"/>
      <c r="U14" s="57"/>
      <c r="V14" s="36"/>
      <c r="W14" s="36"/>
      <c r="X14" s="36"/>
      <c r="Y14" s="36"/>
      <c r="Z14" s="36"/>
      <c r="AA14" s="36"/>
    </row>
    <row r="15" spans="1:27" x14ac:dyDescent="0.25">
      <c r="A15" s="40" t="s">
        <v>272</v>
      </c>
      <c r="B15" s="41" t="s">
        <v>273</v>
      </c>
      <c r="C15" s="43" t="s">
        <v>11</v>
      </c>
      <c r="D15" s="42">
        <v>6</v>
      </c>
      <c r="E15" s="57"/>
      <c r="F15" s="57"/>
      <c r="G15" s="57"/>
      <c r="H15" s="57"/>
      <c r="I15" s="57"/>
      <c r="J15" s="57"/>
      <c r="K15" s="57"/>
      <c r="L15" s="57"/>
      <c r="M15" s="57"/>
      <c r="N15" s="57"/>
      <c r="O15" s="57"/>
      <c r="P15" s="57"/>
      <c r="Q15" s="57"/>
      <c r="R15" s="59"/>
      <c r="S15" s="57"/>
      <c r="T15" s="58"/>
      <c r="U15" s="57"/>
      <c r="V15" s="36"/>
      <c r="W15" s="36"/>
      <c r="X15" s="36"/>
      <c r="Y15" s="36"/>
      <c r="Z15" s="36"/>
      <c r="AA15" s="36"/>
    </row>
    <row r="16" spans="1:27" x14ac:dyDescent="0.25">
      <c r="A16" s="40" t="s">
        <v>274</v>
      </c>
      <c r="B16" s="41" t="s">
        <v>275</v>
      </c>
      <c r="C16" s="43" t="s">
        <v>11</v>
      </c>
      <c r="D16" s="42">
        <v>6</v>
      </c>
      <c r="E16" s="57"/>
      <c r="F16" s="57"/>
      <c r="G16" s="57"/>
      <c r="H16" s="57"/>
      <c r="I16" s="57"/>
      <c r="J16" s="57"/>
      <c r="K16" s="57"/>
      <c r="L16" s="57"/>
      <c r="M16" s="57"/>
      <c r="N16" s="57"/>
      <c r="O16" s="57"/>
      <c r="P16" s="57"/>
      <c r="Q16" s="57"/>
      <c r="R16" s="59"/>
      <c r="S16" s="57"/>
      <c r="T16" s="58"/>
      <c r="U16" s="57"/>
      <c r="V16" s="36"/>
      <c r="W16" s="36"/>
      <c r="X16" s="36"/>
      <c r="Y16" s="36"/>
      <c r="Z16" s="36"/>
      <c r="AA16" s="36"/>
    </row>
    <row r="17" spans="1:27" x14ac:dyDescent="0.25">
      <c r="A17" s="40" t="s">
        <v>276</v>
      </c>
      <c r="B17" s="41" t="s">
        <v>277</v>
      </c>
      <c r="C17" s="43" t="s">
        <v>11</v>
      </c>
      <c r="D17" s="42">
        <v>1</v>
      </c>
      <c r="E17" s="57"/>
      <c r="F17" s="57"/>
      <c r="G17" s="57"/>
      <c r="H17" s="57"/>
      <c r="I17" s="57"/>
      <c r="J17" s="57"/>
      <c r="K17" s="57"/>
      <c r="L17" s="57"/>
      <c r="M17" s="57"/>
      <c r="N17" s="57"/>
      <c r="O17" s="57"/>
      <c r="P17" s="57"/>
      <c r="Q17" s="57"/>
      <c r="R17" s="59"/>
      <c r="S17" s="57"/>
      <c r="T17" s="58"/>
      <c r="U17" s="57"/>
      <c r="V17" s="36"/>
      <c r="W17" s="36"/>
      <c r="X17" s="36"/>
      <c r="Y17" s="36"/>
      <c r="Z17" s="36"/>
      <c r="AA17" s="36"/>
    </row>
  </sheetData>
  <pageMargins left="0.70866141732283472" right="0.70866141732283472" top="0.55118110236220474" bottom="0.55118110236220474" header="0.31496062992125984" footer="0.31496062992125984"/>
  <pageSetup scale="57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formato oferta</vt:lpstr>
      <vt:lpstr>4.Manrique localizacion</vt:lpstr>
      <vt:lpstr>'4.Manrique localizacion'!Área_de_impresión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metrosaluddosi</cp:lastModifiedBy>
  <cp:revision/>
  <dcterms:created xsi:type="dcterms:W3CDTF">2024-06-25T16:58:12Z</dcterms:created>
  <dcterms:modified xsi:type="dcterms:W3CDTF">2024-11-12T15:39:46Z</dcterms:modified>
  <cp:category/>
  <cp:contentStatus/>
</cp:coreProperties>
</file>