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-105" yWindow="-105" windowWidth="19425" windowHeight="10305"/>
  </bookViews>
  <sheets>
    <sheet name="Equipos e Instrumental Cirugía" sheetId="1" r:id="rId1"/>
  </sheets>
  <definedNames>
    <definedName name="_xlnm.Print_Area" localSheetId="0">'Equipos e Instrumental Cirugía'!$A$1:$L$54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6" i="1"/>
  <c r="J28" i="1" l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  <c r="J6" i="1"/>
  <c r="K6" i="1" s="1"/>
</calcChain>
</file>

<file path=xl/comments1.xml><?xml version="1.0" encoding="utf-8"?>
<comments xmlns="http://schemas.openxmlformats.org/spreadsheetml/2006/main">
  <authors>
    <author>JULIANA MARIA BALLESTEROS LARA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JULIANA MARIA BALLESTEROS LARA:</t>
        </r>
        <r>
          <rPr>
            <sz val="9"/>
            <color indexed="81"/>
            <rFont val="Tahoma"/>
            <family val="2"/>
          </rPr>
          <t xml:space="preserve">
El registro está como SMAF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JULIANA MARIA BALLESTEROS LARA:</t>
        </r>
        <r>
          <rPr>
            <sz val="9"/>
            <color indexed="81"/>
            <rFont val="Tahoma"/>
            <family val="2"/>
          </rPr>
          <t xml:space="preserve">
El modelo no coincide con el del Registro Sanitario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JULIANA MARIA BALLESTEROS LARA:</t>
        </r>
        <r>
          <rPr>
            <sz val="9"/>
            <color indexed="81"/>
            <rFont val="Tahoma"/>
            <family val="2"/>
          </rPr>
          <t xml:space="preserve">
En el invima el modelo no tiene guión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JULIANA MARIA BALLESTEROS LARA:</t>
        </r>
        <r>
          <rPr>
            <sz val="9"/>
            <color indexed="81"/>
            <rFont val="Tahoma"/>
            <family val="2"/>
          </rPr>
          <t xml:space="preserve">
EL Registro Invima no tiene los guiones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JULIANA MARIA BALLESTEROS LARA:</t>
        </r>
        <r>
          <rPr>
            <sz val="9"/>
            <color indexed="81"/>
            <rFont val="Tahoma"/>
            <family val="2"/>
          </rPr>
          <t xml:space="preserve">
Fecha correcta 18/06/52029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JULIANA MARIA BALLESTEROS LARA:</t>
        </r>
        <r>
          <rPr>
            <sz val="9"/>
            <color indexed="81"/>
            <rFont val="Tahoma"/>
            <family val="2"/>
          </rPr>
          <t xml:space="preserve">
28/01/2030 FECHA SEGÚN RESOLUCIÓN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>JULIANA MARIA BALLESTEROS LARA:</t>
        </r>
        <r>
          <rPr>
            <sz val="9"/>
            <color indexed="81"/>
            <rFont val="Tahoma"/>
            <family val="2"/>
          </rPr>
          <t xml:space="preserve">
28/01/2030 FECHA SEGÚN RESOLUCIÓN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>JULIANA MARIA BALLESTEROS LARA:</t>
        </r>
        <r>
          <rPr>
            <sz val="9"/>
            <color indexed="81"/>
            <rFont val="Tahoma"/>
            <family val="2"/>
          </rPr>
          <t xml:space="preserve">
En el Registro Invima está 100/200, con /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>JULIANA MARIA BALLESTEROS LARA:</t>
        </r>
        <r>
          <rPr>
            <sz val="9"/>
            <color indexed="81"/>
            <rFont val="Tahoma"/>
            <family val="2"/>
          </rPr>
          <t xml:space="preserve">
La referencia DR MAX 7000 no está exacta en el Registro Invima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>JULIANA MARIA BALLESTEROS LARA:</t>
        </r>
        <r>
          <rPr>
            <sz val="9"/>
            <color indexed="81"/>
            <rFont val="Tahoma"/>
            <family val="2"/>
          </rPr>
          <t xml:space="preserve">
Registro Invima VENCIDO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JULIANA MARIA BALLESTEROS LARA:</t>
        </r>
        <r>
          <rPr>
            <sz val="9"/>
            <color indexed="81"/>
            <rFont val="Tahoma"/>
            <family val="2"/>
          </rPr>
          <t xml:space="preserve">
Referencia en el Registro Invima: 
PAGEWRITER TC10, 860392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</rPr>
          <t>JULIANA MARIA BALLESTEROS LARA:</t>
        </r>
        <r>
          <rPr>
            <sz val="9"/>
            <color indexed="81"/>
            <rFont val="Tahoma"/>
            <family val="2"/>
          </rPr>
          <t xml:space="preserve">
12/04/2029 según Registro Invima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</rPr>
          <t>JULIANA MARIA BALLESTEROS LARA:</t>
        </r>
        <r>
          <rPr>
            <sz val="9"/>
            <color indexed="81"/>
            <rFont val="Tahoma"/>
            <family val="2"/>
          </rPr>
          <t xml:space="preserve">
12/04/2029 según Registro Invima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</rPr>
          <t>JULIANA MARIA BALLESTEROS LARA:</t>
        </r>
        <r>
          <rPr>
            <sz val="9"/>
            <color indexed="81"/>
            <rFont val="Tahoma"/>
            <family val="2"/>
          </rPr>
          <t xml:space="preserve">
12/04/2029 según Registro Invima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</rPr>
          <t>JULIANA MARIA BALLESTEROS LARA:</t>
        </r>
        <r>
          <rPr>
            <sz val="9"/>
            <color indexed="81"/>
            <rFont val="Tahoma"/>
            <family val="2"/>
          </rPr>
          <t xml:space="preserve">
En el proyecto una de las fichas lo tiene por 14,5cm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</rPr>
          <t>JULIANA MARIA BALLESTEROS LARA:</t>
        </r>
        <r>
          <rPr>
            <sz val="9"/>
            <color indexed="81"/>
            <rFont val="Tahoma"/>
            <family val="2"/>
          </rPr>
          <t xml:space="preserve">
12/04/2029 según Registro Invima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JULIANA MARIA BALLESTEROS LARA:</t>
        </r>
        <r>
          <rPr>
            <sz val="9"/>
            <color indexed="81"/>
            <rFont val="Tahoma"/>
            <family val="2"/>
          </rPr>
          <t xml:space="preserve">
12/04/2029 según Registro Invima</t>
        </r>
      </text>
    </comment>
    <comment ref="F26" authorId="0" shapeId="0">
      <text>
        <r>
          <rPr>
            <b/>
            <sz val="9"/>
            <color indexed="81"/>
            <rFont val="Tahoma"/>
            <family val="2"/>
          </rPr>
          <t>JULIANA MARIA BALLESTEROS LARA:</t>
        </r>
        <r>
          <rPr>
            <sz val="9"/>
            <color indexed="81"/>
            <rFont val="Tahoma"/>
            <family val="2"/>
          </rPr>
          <t xml:space="preserve">
12/04/2029 según Registro Invima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</rPr>
          <t>JULIANA MARIA BALLESTEROS LARA:</t>
        </r>
        <r>
          <rPr>
            <sz val="9"/>
            <color indexed="81"/>
            <rFont val="Tahoma"/>
            <family val="2"/>
          </rPr>
          <t xml:space="preserve">
12/04/2029 según Registro Invima</t>
        </r>
      </text>
    </comment>
  </commentList>
</comments>
</file>

<file path=xl/sharedStrings.xml><?xml version="1.0" encoding="utf-8"?>
<sst xmlns="http://schemas.openxmlformats.org/spreadsheetml/2006/main" count="138" uniqueCount="101">
  <si>
    <t>DIRECCIÓN OPERATIVA DE CONTRATACIÓN</t>
  </si>
  <si>
    <t>PROPUESTA ECONÓMICA</t>
  </si>
  <si>
    <t>ANEXO 5</t>
  </si>
  <si>
    <t>Descripción y elemento</t>
  </si>
  <si>
    <t xml:space="preserve">Cantidad </t>
  </si>
  <si>
    <t>NOTA: No superar el valor del presupuesto.</t>
  </si>
  <si>
    <t>Marca ofertada</t>
  </si>
  <si>
    <t>Registro sanitario que ampara la referencia</t>
  </si>
  <si>
    <t>Fecha de vencimiento de registro sanitario</t>
  </si>
  <si>
    <t>Fecha de fabricación</t>
  </si>
  <si>
    <t>País de origen</t>
  </si>
  <si>
    <t>IVA (%)</t>
  </si>
  <si>
    <t>Valor Total Oferta INCLUIDO IVA (en COP)</t>
  </si>
  <si>
    <t>Valor unitario oferta INCLUIDO IVA  (en COP)</t>
  </si>
  <si>
    <t>Valor unitario oferta sin IVA  (en COP)</t>
  </si>
  <si>
    <r>
      <rPr>
        <b/>
        <sz val="16"/>
        <color theme="1"/>
        <rFont val="Century Gothic"/>
        <family val="2"/>
      </rPr>
      <t>Objeto:</t>
    </r>
    <r>
      <rPr>
        <sz val="16"/>
        <color theme="1"/>
        <rFont val="Century Gothic"/>
        <family val="2"/>
      </rPr>
      <t xml:space="preserve">  ADQUISICIÓN DE EQUIPOS BIOMÉDICOS E INSTRUMENTAL QUIRÚRGICO PARA LA HABILITACIÓN Y PUESTA EN FUNCIONAMIENTO DEL SERVICIO DE CIRUGÍA DE LA UNIDAD HOSPITALARIA BUENOS AIRES.</t>
    </r>
  </si>
  <si>
    <t>Desfibrilador</t>
  </si>
  <si>
    <t>Laringoscopio</t>
  </si>
  <si>
    <t>Aspirador de vacío 2L</t>
  </si>
  <si>
    <t>Regulador vacío</t>
  </si>
  <si>
    <t>Regulador de oxígeno tipo YUGO</t>
  </si>
  <si>
    <t>Máquina de anestesia</t>
  </si>
  <si>
    <t>Monitor de Signos vitales (Cirugía)</t>
  </si>
  <si>
    <t>Monitor de Signos vitales (Sala de recuperación)</t>
  </si>
  <si>
    <t>Lámpara cielítica</t>
  </si>
  <si>
    <t>Mesa Cirugía</t>
  </si>
  <si>
    <t>Electrocardiógrafo</t>
  </si>
  <si>
    <t>Cubetas en acero inoxidable con tapa 30x15 cm</t>
  </si>
  <si>
    <t>Cubetas en acero inoxidable con tapa 15x10 cm</t>
  </si>
  <si>
    <t>Cubetas en acero inoxidable con tapa 23 x12 cm</t>
  </si>
  <si>
    <t>Cureta volkmann de 17 cm por 8 mm</t>
  </si>
  <si>
    <t>Pinza de disección con garra de 14 cm</t>
  </si>
  <si>
    <t>Pinza de disección con garra de 16 cm</t>
  </si>
  <si>
    <t>Tijera metzenbaun curva de 20 cm</t>
  </si>
  <si>
    <t>Flujómetro</t>
  </si>
  <si>
    <t>Cureta Buck #1 roma (Cureta para procedimientos menores)</t>
  </si>
  <si>
    <t>Disector de Lanegenbeck de 19 cm (Elevador de periostio de Lanegenbeck)</t>
  </si>
  <si>
    <t>Modelo o referencia ofertado</t>
  </si>
  <si>
    <t>MINDRAY</t>
  </si>
  <si>
    <t>D30</t>
  </si>
  <si>
    <t>2020EBC-0005463-R1</t>
  </si>
  <si>
    <t>CHINA</t>
  </si>
  <si>
    <t>SMAFF</t>
  </si>
  <si>
    <t>YX930D</t>
  </si>
  <si>
    <t>2017DM-0001310-R1</t>
  </si>
  <si>
    <t>RIESTER</t>
  </si>
  <si>
    <t>2018-0001458R1</t>
  </si>
  <si>
    <t>ALEMANIA</t>
  </si>
  <si>
    <t>GENTEC</t>
  </si>
  <si>
    <t>882VR-760-CH-T</t>
  </si>
  <si>
    <t>2019DM-0020333</t>
  </si>
  <si>
    <t>285MA-15LY</t>
  </si>
  <si>
    <t>FM197B-15L-CH</t>
  </si>
  <si>
    <t>2019DM-0019944</t>
  </si>
  <si>
    <t>DRAGER</t>
  </si>
  <si>
    <t>ATLAN 300</t>
  </si>
  <si>
    <t xml:space="preserve"> 2020EBC-0021547</t>
  </si>
  <si>
    <t xml:space="preserve"> 2019EBC-0002816-R1</t>
  </si>
  <si>
    <t>EDAN</t>
  </si>
  <si>
    <t>IM70</t>
  </si>
  <si>
    <t xml:space="preserve">EDAN </t>
  </si>
  <si>
    <t>IM50</t>
  </si>
  <si>
    <t>POLARIS 100-200</t>
  </si>
  <si>
    <t>2023DM-0027265</t>
  </si>
  <si>
    <t>BENQ</t>
  </si>
  <si>
    <t>DR MAX 7000</t>
  </si>
  <si>
    <t>2015DM-0012768</t>
  </si>
  <si>
    <t>TAIWAN</t>
  </si>
  <si>
    <t>PHILLIPS</t>
  </si>
  <si>
    <t>TC10</t>
  </si>
  <si>
    <t>2020DM-0021611</t>
  </si>
  <si>
    <t>CHINA/EEUU</t>
  </si>
  <si>
    <t>ACERMEDICA</t>
  </si>
  <si>
    <t>NO VENCE</t>
  </si>
  <si>
    <t>COLOMBIA</t>
  </si>
  <si>
    <t>REDA</t>
  </si>
  <si>
    <t>45110-01</t>
  </si>
  <si>
    <t>2019DM-0019646</t>
  </si>
  <si>
    <t>33470-02</t>
  </si>
  <si>
    <t>33710-19</t>
  </si>
  <si>
    <t>11120-14</t>
  </si>
  <si>
    <t>11120-16</t>
  </si>
  <si>
    <t>09281-20</t>
  </si>
  <si>
    <t xml:space="preserve">RIÑONERA </t>
  </si>
  <si>
    <t>89139-25</t>
  </si>
  <si>
    <t>Nombre o Razón Social del Proponente: ELECTROMEDICA EQUIPOS MEDICOS SAS</t>
  </si>
  <si>
    <t>NIT 900.585.549-6</t>
  </si>
  <si>
    <t>Nombre del Representante Legal: CARLOS ANDRES SALINAS GIRALDO</t>
  </si>
  <si>
    <t>C.C. No. 10002699  de Pereira</t>
  </si>
  <si>
    <t>Dirección Comercial del Proponente CRA 9 # 2 - 17 BARRIO BERLIN - PEREIRA</t>
  </si>
  <si>
    <t>Teléfonos 3148661837 Fax NA</t>
  </si>
  <si>
    <t>Correo Electrónico INGENIERO.LICITACIONES@ELECTROMEDICA.COM.CO</t>
  </si>
  <si>
    <t>Ciudad PEREIRA</t>
  </si>
  <si>
    <t>FIRMA:</t>
  </si>
  <si>
    <t>NOMBRE DE QUIEN FIRMA: CARLOS ANDRES SALINAS GIRALDO</t>
  </si>
  <si>
    <t>NOTA: ELECTROMEDICA EQUIPOS MEDICOS SE COMPROMETE A QUE  LA TOTALIDAD DE LOS EQUIPOS SE ENTREGARAN EN UN PLAZO MAXIMO AL 30 DE MAYO DEL 2025</t>
  </si>
  <si>
    <t>TOTAL PROPUESTA IVA INCLUIDO</t>
  </si>
  <si>
    <t>NACIONAL</t>
  </si>
  <si>
    <t>PH-00000-04</t>
  </si>
  <si>
    <t>No requiere</t>
  </si>
  <si>
    <t>PRECIO TOPE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</si>
</sst>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\ * #,##0.00_-;\-&quot;$&quot;\ * #,##0.00_-;_-&quot;$&quot;\ * &quot;-&quot;??_-;_-@_-"/>
    <numFmt numFmtId="164" formatCode="_(&quot;$&quot;\ * #,##0.00_);_(&quot;$&quot;\ * \(#,##0.00\);_(&quot;$&quot;\ * &quot;-&quot;??_);_(@_)"/>
    <numFmt numFmtId="165" formatCode="_-&quot;$&quot;\ * #,##0_-;\-&quot;$&quot;\ * #,##0_-;_-&quot;$&quot;\ * &quot;-&quot;??_-;_-@_-"/>
    <numFmt numFmtId="167" formatCode="_(&quot;$&quot;\ * #,##0_);_(&quot;$&quot;\ * \(#,##0\);_(&quot;$&quot;\ 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entury Gothic"/>
      <family val="2"/>
    </font>
    <font>
      <b/>
      <sz val="16"/>
      <color theme="1"/>
      <name val="Century Gothic"/>
      <family val="2"/>
    </font>
    <font>
      <sz val="16"/>
      <color theme="1"/>
      <name val="Century Gothic"/>
      <family val="2"/>
    </font>
    <font>
      <sz val="14"/>
      <name val="Century Gothic"/>
      <family val="2"/>
    </font>
    <font>
      <sz val="14"/>
      <color rgb="FF000000"/>
      <name val="Century Gothic"/>
      <family val="2"/>
    </font>
    <font>
      <sz val="10"/>
      <color rgb="FF000000"/>
      <name val="Times New Roman"/>
      <family val="1"/>
    </font>
    <font>
      <b/>
      <sz val="14"/>
      <color theme="1"/>
      <name val="Century Gothic"/>
      <family val="2"/>
    </font>
    <font>
      <sz val="14"/>
      <color rgb="FFFF0000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4EC8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9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4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/>
    <xf numFmtId="165" fontId="6" fillId="0" borderId="1" xfId="1" applyNumberFormat="1" applyFont="1" applyFill="1" applyBorder="1" applyAlignment="1">
      <alignment horizontal="left" vertical="top"/>
    </xf>
    <xf numFmtId="164" fontId="6" fillId="0" borderId="2" xfId="1" applyFont="1" applyFill="1" applyBorder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/>
    <xf numFmtId="0" fontId="2" fillId="2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1" fontId="6" fillId="0" borderId="2" xfId="0" applyNumberFormat="1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164" fontId="6" fillId="0" borderId="2" xfId="1" applyFont="1" applyFill="1" applyBorder="1" applyAlignment="1">
      <alignment horizontal="center" vertical="center"/>
    </xf>
    <xf numFmtId="14" fontId="6" fillId="0" borderId="2" xfId="1" applyNumberFormat="1" applyFont="1" applyFill="1" applyBorder="1" applyAlignment="1">
      <alignment horizontal="center" vertical="center"/>
    </xf>
    <xf numFmtId="164" fontId="2" fillId="0" borderId="0" xfId="1" applyFont="1"/>
    <xf numFmtId="44" fontId="2" fillId="0" borderId="0" xfId="0" applyNumberFormat="1" applyFont="1"/>
    <xf numFmtId="0" fontId="2" fillId="3" borderId="0" xfId="0" applyFont="1" applyFill="1"/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164" fontId="6" fillId="4" borderId="2" xfId="1" applyFont="1" applyFill="1" applyBorder="1" applyAlignment="1">
      <alignment horizontal="center" vertical="center"/>
    </xf>
    <xf numFmtId="164" fontId="6" fillId="4" borderId="2" xfId="1" applyFont="1" applyFill="1" applyBorder="1" applyAlignment="1">
      <alignment horizontal="left" vertical="top"/>
    </xf>
    <xf numFmtId="165" fontId="6" fillId="4" borderId="1" xfId="1" applyNumberFormat="1" applyFont="1" applyFill="1" applyBorder="1" applyAlignment="1">
      <alignment horizontal="left" vertical="top"/>
    </xf>
    <xf numFmtId="0" fontId="2" fillId="4" borderId="0" xfId="0" applyFont="1" applyFill="1"/>
    <xf numFmtId="167" fontId="2" fillId="0" borderId="0" xfId="1" applyNumberFormat="1" applyFont="1" applyFill="1" applyAlignment="1">
      <alignment vertical="center"/>
    </xf>
    <xf numFmtId="167" fontId="2" fillId="4" borderId="0" xfId="1" applyNumberFormat="1" applyFont="1" applyFill="1" applyAlignment="1">
      <alignment vertical="center"/>
    </xf>
    <xf numFmtId="167" fontId="8" fillId="0" borderId="0" xfId="1" applyNumberFormat="1" applyFont="1" applyFill="1" applyAlignment="1">
      <alignment vertical="center"/>
    </xf>
    <xf numFmtId="165" fontId="6" fillId="7" borderId="1" xfId="1" applyNumberFormat="1" applyFont="1" applyFill="1" applyBorder="1" applyAlignment="1">
      <alignment horizontal="left" vertical="top"/>
    </xf>
    <xf numFmtId="14" fontId="6" fillId="5" borderId="2" xfId="1" applyNumberFormat="1" applyFont="1" applyFill="1" applyBorder="1" applyAlignment="1">
      <alignment horizontal="center" vertical="center"/>
    </xf>
    <xf numFmtId="164" fontId="6" fillId="7" borderId="2" xfId="1" applyFont="1" applyFill="1" applyBorder="1" applyAlignment="1">
      <alignment horizontal="center" vertical="center"/>
    </xf>
    <xf numFmtId="164" fontId="6" fillId="7" borderId="4" xfId="1" applyFont="1" applyFill="1" applyBorder="1" applyAlignment="1">
      <alignment horizontal="center" vertical="center"/>
    </xf>
    <xf numFmtId="14" fontId="6" fillId="7" borderId="2" xfId="1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6" fillId="7" borderId="2" xfId="1" applyNumberFormat="1" applyFont="1" applyFill="1" applyBorder="1" applyAlignment="1">
      <alignment horizontal="center" vertical="center"/>
    </xf>
    <xf numFmtId="164" fontId="9" fillId="7" borderId="4" xfId="1" applyFont="1" applyFill="1" applyBorder="1" applyAlignment="1">
      <alignment horizontal="center" vertical="center"/>
    </xf>
    <xf numFmtId="164" fontId="6" fillId="5" borderId="2" xfId="1" applyFont="1" applyFill="1" applyBorder="1" applyAlignment="1">
      <alignment horizontal="center" vertical="center"/>
    </xf>
    <xf numFmtId="164" fontId="9" fillId="7" borderId="2" xfId="1" applyFont="1" applyFill="1" applyBorder="1" applyAlignment="1">
      <alignment horizontal="center" vertical="center"/>
    </xf>
    <xf numFmtId="14" fontId="9" fillId="7" borderId="2" xfId="1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64" fontId="6" fillId="7" borderId="2" xfId="1" applyFont="1" applyFill="1" applyBorder="1" applyAlignment="1">
      <alignment horizontal="left" vertical="top"/>
    </xf>
    <xf numFmtId="0" fontId="6" fillId="5" borderId="2" xfId="1" applyNumberFormat="1" applyFont="1" applyFill="1" applyBorder="1" applyAlignment="1">
      <alignment horizontal="left" vertical="top"/>
    </xf>
    <xf numFmtId="0" fontId="6" fillId="7" borderId="2" xfId="1" applyNumberFormat="1" applyFont="1" applyFill="1" applyBorder="1" applyAlignment="1">
      <alignment horizontal="left" vertical="top"/>
    </xf>
    <xf numFmtId="0" fontId="2" fillId="6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vertical="center" wrapText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6"/>
  <sheetViews>
    <sheetView tabSelected="1" topLeftCell="A16" zoomScale="80" zoomScaleNormal="80" zoomScaleSheetLayoutView="70" workbookViewId="0">
      <pane xSplit="1" topLeftCell="B1" activePane="topRight" state="frozen"/>
      <selection activeCell="A4" sqref="A4"/>
      <selection pane="topRight" activeCell="D24" sqref="D24"/>
    </sheetView>
  </sheetViews>
  <sheetFormatPr baseColWidth="10" defaultColWidth="11.42578125" defaultRowHeight="18" x14ac:dyDescent="0.25"/>
  <cols>
    <col min="1" max="1" width="69.140625" style="7" customWidth="1"/>
    <col min="2" max="2" width="17.85546875" style="6" customWidth="1"/>
    <col min="3" max="4" width="22.7109375" style="6" customWidth="1"/>
    <col min="5" max="5" width="28.42578125" style="2" customWidth="1"/>
    <col min="6" max="6" width="28.42578125" style="6" customWidth="1"/>
    <col min="7" max="7" width="23.28515625" style="2" customWidth="1"/>
    <col min="8" max="8" width="22.140625" style="2" customWidth="1"/>
    <col min="9" max="9" width="25.42578125" style="2" customWidth="1"/>
    <col min="10" max="10" width="23.85546875" style="2" customWidth="1"/>
    <col min="11" max="12" width="28" style="2" customWidth="1"/>
    <col min="13" max="14" width="22" style="2" customWidth="1"/>
    <col min="15" max="16384" width="11.42578125" style="2"/>
  </cols>
  <sheetData>
    <row r="1" spans="1:14" ht="31.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4" ht="28.5" customHeight="1" x14ac:dyDescent="0.2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4" ht="34.5" customHeight="1" x14ac:dyDescent="0.25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4" ht="39" customHeight="1" x14ac:dyDescent="0.25">
      <c r="A4" s="19" t="s">
        <v>15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4" ht="57" customHeight="1" x14ac:dyDescent="0.25">
      <c r="A5" s="1" t="s">
        <v>3</v>
      </c>
      <c r="B5" s="1" t="s">
        <v>4</v>
      </c>
      <c r="C5" s="8" t="s">
        <v>6</v>
      </c>
      <c r="D5" s="1" t="s">
        <v>37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14</v>
      </c>
      <c r="J5" s="1" t="s">
        <v>11</v>
      </c>
      <c r="K5" s="1" t="s">
        <v>13</v>
      </c>
      <c r="L5" s="1" t="s">
        <v>12</v>
      </c>
      <c r="M5" s="2" t="s">
        <v>100</v>
      </c>
    </row>
    <row r="6" spans="1:14" s="7" customFormat="1" ht="35.1" customHeight="1" x14ac:dyDescent="0.25">
      <c r="A6" s="35" t="s">
        <v>16</v>
      </c>
      <c r="B6" s="11">
        <v>2</v>
      </c>
      <c r="C6" s="33" t="s">
        <v>38</v>
      </c>
      <c r="D6" s="32" t="s">
        <v>39</v>
      </c>
      <c r="E6" s="32" t="s">
        <v>40</v>
      </c>
      <c r="F6" s="34">
        <v>47622</v>
      </c>
      <c r="G6" s="12"/>
      <c r="H6" s="12" t="s">
        <v>41</v>
      </c>
      <c r="I6" s="4">
        <v>17220000</v>
      </c>
      <c r="J6" s="4">
        <f>I6*19%</f>
        <v>3271800</v>
      </c>
      <c r="K6" s="30">
        <f>I6+J6</f>
        <v>20491800</v>
      </c>
      <c r="L6" s="3">
        <f>K6*B6</f>
        <v>40983600</v>
      </c>
      <c r="M6" s="27">
        <v>20500724</v>
      </c>
      <c r="N6" s="27">
        <v>41001448</v>
      </c>
    </row>
    <row r="7" spans="1:14" s="7" customFormat="1" ht="35.1" customHeight="1" x14ac:dyDescent="0.25">
      <c r="A7" s="35" t="s">
        <v>17</v>
      </c>
      <c r="B7" s="11">
        <v>5</v>
      </c>
      <c r="C7" s="33" t="s">
        <v>45</v>
      </c>
      <c r="D7" s="36">
        <v>12311</v>
      </c>
      <c r="E7" s="32" t="s">
        <v>46</v>
      </c>
      <c r="F7" s="34">
        <v>46629</v>
      </c>
      <c r="G7" s="12"/>
      <c r="H7" s="12" t="s">
        <v>47</v>
      </c>
      <c r="I7" s="4">
        <v>1580000</v>
      </c>
      <c r="J7" s="4">
        <f t="shared" ref="J7:J28" si="0">I7*19%</f>
        <v>300200</v>
      </c>
      <c r="K7" s="30">
        <f t="shared" ref="K7:K28" si="1">I7+J7</f>
        <v>1880200</v>
      </c>
      <c r="L7" s="3">
        <f t="shared" ref="L7:L27" si="2">K7*B7</f>
        <v>9401000</v>
      </c>
      <c r="M7" s="27">
        <v>1561644</v>
      </c>
      <c r="N7" s="27">
        <v>7808220</v>
      </c>
    </row>
    <row r="8" spans="1:14" s="7" customFormat="1" ht="35.1" customHeight="1" x14ac:dyDescent="0.25">
      <c r="A8" s="35" t="s">
        <v>18</v>
      </c>
      <c r="B8" s="11">
        <v>2</v>
      </c>
      <c r="C8" s="37" t="s">
        <v>42</v>
      </c>
      <c r="D8" s="32" t="s">
        <v>43</v>
      </c>
      <c r="E8" s="32" t="s">
        <v>44</v>
      </c>
      <c r="F8" s="34">
        <v>46649</v>
      </c>
      <c r="G8" s="12"/>
      <c r="H8" s="12" t="s">
        <v>41</v>
      </c>
      <c r="I8" s="4">
        <v>5400000</v>
      </c>
      <c r="J8" s="4">
        <f t="shared" si="0"/>
        <v>1026000</v>
      </c>
      <c r="K8" s="30">
        <f>I8+J8</f>
        <v>6426000</v>
      </c>
      <c r="L8" s="3">
        <f t="shared" si="2"/>
        <v>12852000</v>
      </c>
      <c r="M8" s="27">
        <v>6427035.2999999998</v>
      </c>
      <c r="N8" s="27">
        <v>12854070.6</v>
      </c>
    </row>
    <row r="9" spans="1:14" s="7" customFormat="1" ht="35.1" customHeight="1" x14ac:dyDescent="0.25">
      <c r="A9" s="35" t="s">
        <v>19</v>
      </c>
      <c r="B9" s="11">
        <v>5</v>
      </c>
      <c r="C9" s="33" t="s">
        <v>48</v>
      </c>
      <c r="D9" s="38" t="s">
        <v>49</v>
      </c>
      <c r="E9" s="32" t="s">
        <v>50</v>
      </c>
      <c r="F9" s="34">
        <v>47352</v>
      </c>
      <c r="G9" s="12"/>
      <c r="H9" s="12" t="s">
        <v>41</v>
      </c>
      <c r="I9" s="4">
        <v>900000</v>
      </c>
      <c r="J9" s="4">
        <f t="shared" si="0"/>
        <v>171000</v>
      </c>
      <c r="K9" s="30">
        <f t="shared" si="1"/>
        <v>1071000</v>
      </c>
      <c r="L9" s="3">
        <f t="shared" si="2"/>
        <v>5355000</v>
      </c>
      <c r="M9" s="27">
        <v>1079000.3700000001</v>
      </c>
      <c r="N9" s="27">
        <v>5395001.8500000006</v>
      </c>
    </row>
    <row r="10" spans="1:14" s="7" customFormat="1" ht="35.1" customHeight="1" x14ac:dyDescent="0.25">
      <c r="A10" s="35" t="s">
        <v>20</v>
      </c>
      <c r="B10" s="11">
        <v>4</v>
      </c>
      <c r="C10" s="33" t="s">
        <v>48</v>
      </c>
      <c r="D10" s="39" t="s">
        <v>51</v>
      </c>
      <c r="E10" s="32" t="s">
        <v>50</v>
      </c>
      <c r="F10" s="34">
        <v>47352</v>
      </c>
      <c r="G10" s="12"/>
      <c r="H10" s="12" t="s">
        <v>41</v>
      </c>
      <c r="I10" s="4">
        <v>191500</v>
      </c>
      <c r="J10" s="4">
        <f t="shared" si="0"/>
        <v>36385</v>
      </c>
      <c r="K10" s="30">
        <f t="shared" si="1"/>
        <v>227885</v>
      </c>
      <c r="L10" s="3">
        <f t="shared" si="2"/>
        <v>911540</v>
      </c>
      <c r="M10" s="27">
        <v>228000.43</v>
      </c>
      <c r="N10" s="27">
        <v>912001.72</v>
      </c>
    </row>
    <row r="11" spans="1:14" s="7" customFormat="1" ht="35.1" customHeight="1" x14ac:dyDescent="0.25">
      <c r="A11" s="35" t="s">
        <v>34</v>
      </c>
      <c r="B11" s="11">
        <v>20</v>
      </c>
      <c r="C11" s="33" t="s">
        <v>48</v>
      </c>
      <c r="D11" s="39" t="s">
        <v>52</v>
      </c>
      <c r="E11" s="32" t="s">
        <v>53</v>
      </c>
      <c r="F11" s="40">
        <v>47317</v>
      </c>
      <c r="G11" s="12"/>
      <c r="H11" s="12" t="s">
        <v>41</v>
      </c>
      <c r="I11" s="4">
        <v>180000</v>
      </c>
      <c r="J11" s="4">
        <f t="shared" si="0"/>
        <v>34200</v>
      </c>
      <c r="K11" s="30">
        <f t="shared" si="1"/>
        <v>214200</v>
      </c>
      <c r="L11" s="3">
        <f t="shared" si="2"/>
        <v>4284000</v>
      </c>
      <c r="M11" s="27">
        <v>216000.47</v>
      </c>
      <c r="N11" s="27">
        <v>4320009.4000000004</v>
      </c>
    </row>
    <row r="12" spans="1:14" s="26" customFormat="1" ht="35.1" customHeight="1" x14ac:dyDescent="0.25">
      <c r="A12" s="35" t="s">
        <v>21</v>
      </c>
      <c r="B12" s="22">
        <v>2</v>
      </c>
      <c r="C12" s="33" t="s">
        <v>54</v>
      </c>
      <c r="D12" s="32" t="s">
        <v>55</v>
      </c>
      <c r="E12" s="32" t="s">
        <v>56</v>
      </c>
      <c r="F12" s="34">
        <v>47596</v>
      </c>
      <c r="G12" s="23"/>
      <c r="H12" s="23" t="s">
        <v>47</v>
      </c>
      <c r="I12" s="24">
        <v>149570000</v>
      </c>
      <c r="J12" s="24">
        <f t="shared" si="0"/>
        <v>28418300</v>
      </c>
      <c r="K12" s="25">
        <f t="shared" si="1"/>
        <v>177988300</v>
      </c>
      <c r="L12" s="3">
        <f t="shared" si="2"/>
        <v>355976600</v>
      </c>
      <c r="M12" s="28">
        <v>178000000.08000001</v>
      </c>
      <c r="N12" s="28">
        <v>356000000.16000003</v>
      </c>
    </row>
    <row r="13" spans="1:14" s="7" customFormat="1" ht="35.1" customHeight="1" x14ac:dyDescent="0.25">
      <c r="A13" s="35" t="s">
        <v>22</v>
      </c>
      <c r="B13" s="11">
        <v>2</v>
      </c>
      <c r="C13" s="33" t="s">
        <v>58</v>
      </c>
      <c r="D13" s="32" t="s">
        <v>59</v>
      </c>
      <c r="E13" s="32" t="s">
        <v>57</v>
      </c>
      <c r="F13" s="40">
        <v>47472</v>
      </c>
      <c r="G13" s="12"/>
      <c r="H13" s="12" t="s">
        <v>41</v>
      </c>
      <c r="I13" s="4">
        <v>46215000</v>
      </c>
      <c r="J13" s="4">
        <f t="shared" si="0"/>
        <v>8780850</v>
      </c>
      <c r="K13" s="30">
        <f t="shared" si="1"/>
        <v>54995850</v>
      </c>
      <c r="L13" s="3">
        <f t="shared" si="2"/>
        <v>109991700</v>
      </c>
      <c r="M13" s="27">
        <v>55000000.719999999</v>
      </c>
      <c r="N13" s="27">
        <v>110000001.44</v>
      </c>
    </row>
    <row r="14" spans="1:14" s="7" customFormat="1" ht="35.1" customHeight="1" x14ac:dyDescent="0.25">
      <c r="A14" s="35" t="s">
        <v>23</v>
      </c>
      <c r="B14" s="11">
        <v>8</v>
      </c>
      <c r="C14" s="33" t="s">
        <v>60</v>
      </c>
      <c r="D14" s="32" t="s">
        <v>61</v>
      </c>
      <c r="E14" s="32" t="s">
        <v>57</v>
      </c>
      <c r="F14" s="40">
        <v>47472</v>
      </c>
      <c r="G14" s="12"/>
      <c r="H14" s="12" t="s">
        <v>41</v>
      </c>
      <c r="I14" s="4">
        <v>7050000</v>
      </c>
      <c r="J14" s="4">
        <f t="shared" si="0"/>
        <v>1339500</v>
      </c>
      <c r="K14" s="30">
        <f t="shared" si="1"/>
        <v>8389500</v>
      </c>
      <c r="L14" s="3">
        <f t="shared" si="2"/>
        <v>67116000</v>
      </c>
      <c r="M14" s="27">
        <v>8400000.5600000005</v>
      </c>
      <c r="N14" s="27">
        <v>67200004.480000004</v>
      </c>
    </row>
    <row r="15" spans="1:14" s="7" customFormat="1" ht="35.1" customHeight="1" x14ac:dyDescent="0.25">
      <c r="A15" s="35" t="s">
        <v>24</v>
      </c>
      <c r="B15" s="11">
        <v>2</v>
      </c>
      <c r="C15" s="33" t="s">
        <v>54</v>
      </c>
      <c r="D15" s="39" t="s">
        <v>62</v>
      </c>
      <c r="E15" s="32" t="s">
        <v>63</v>
      </c>
      <c r="F15" s="34">
        <v>48765</v>
      </c>
      <c r="G15" s="12"/>
      <c r="H15" s="12" t="s">
        <v>47</v>
      </c>
      <c r="I15" s="4">
        <v>69740000</v>
      </c>
      <c r="J15" s="4">
        <f t="shared" si="0"/>
        <v>13250600</v>
      </c>
      <c r="K15" s="30">
        <f t="shared" si="1"/>
        <v>82990600</v>
      </c>
      <c r="L15" s="3">
        <f t="shared" si="2"/>
        <v>165981200</v>
      </c>
      <c r="M15" s="27">
        <v>83000001</v>
      </c>
      <c r="N15" s="27">
        <v>166000002</v>
      </c>
    </row>
    <row r="16" spans="1:14" s="7" customFormat="1" ht="35.1" customHeight="1" x14ac:dyDescent="0.25">
      <c r="A16" s="35" t="s">
        <v>25</v>
      </c>
      <c r="B16" s="11">
        <v>2</v>
      </c>
      <c r="C16" s="33" t="s">
        <v>64</v>
      </c>
      <c r="D16" s="38" t="s">
        <v>65</v>
      </c>
      <c r="E16" s="41" t="s">
        <v>66</v>
      </c>
      <c r="F16" s="31">
        <v>45756</v>
      </c>
      <c r="G16" s="12"/>
      <c r="H16" s="12" t="s">
        <v>67</v>
      </c>
      <c r="I16" s="4">
        <v>200000000</v>
      </c>
      <c r="J16" s="4">
        <f t="shared" si="0"/>
        <v>38000000</v>
      </c>
      <c r="K16" s="30">
        <f t="shared" si="1"/>
        <v>238000000</v>
      </c>
      <c r="L16" s="3">
        <f t="shared" si="2"/>
        <v>476000000</v>
      </c>
      <c r="M16" s="27">
        <v>238000000</v>
      </c>
      <c r="N16" s="27">
        <v>476000000</v>
      </c>
    </row>
    <row r="17" spans="1:14" s="7" customFormat="1" ht="35.1" customHeight="1" x14ac:dyDescent="0.25">
      <c r="A17" s="35" t="s">
        <v>26</v>
      </c>
      <c r="B17" s="11">
        <v>2</v>
      </c>
      <c r="C17" s="33" t="s">
        <v>68</v>
      </c>
      <c r="D17" s="38" t="s">
        <v>69</v>
      </c>
      <c r="E17" s="42" t="s">
        <v>70</v>
      </c>
      <c r="F17" s="31">
        <v>43965</v>
      </c>
      <c r="G17" s="4"/>
      <c r="H17" s="4" t="s">
        <v>71</v>
      </c>
      <c r="I17" s="4">
        <v>14280000</v>
      </c>
      <c r="J17" s="4">
        <f t="shared" si="0"/>
        <v>2713200</v>
      </c>
      <c r="K17" s="30">
        <f t="shared" si="1"/>
        <v>16993200</v>
      </c>
      <c r="L17" s="3">
        <f t="shared" si="2"/>
        <v>33986400</v>
      </c>
      <c r="M17" s="27">
        <v>17000000.850000001</v>
      </c>
      <c r="N17" s="27">
        <v>34000001.700000003</v>
      </c>
    </row>
    <row r="18" spans="1:14" s="7" customFormat="1" ht="35.1" customHeight="1" x14ac:dyDescent="0.25">
      <c r="A18" s="35" t="s">
        <v>27</v>
      </c>
      <c r="B18" s="11">
        <v>20</v>
      </c>
      <c r="C18" s="33" t="s">
        <v>72</v>
      </c>
      <c r="D18" s="12"/>
      <c r="E18" s="44">
        <v>2009026343</v>
      </c>
      <c r="F18" s="34" t="s">
        <v>73</v>
      </c>
      <c r="G18" s="4"/>
      <c r="H18" s="4" t="s">
        <v>74</v>
      </c>
      <c r="I18" s="4">
        <v>78800</v>
      </c>
      <c r="J18" s="4">
        <f t="shared" si="0"/>
        <v>14972</v>
      </c>
      <c r="K18" s="30">
        <f t="shared" si="1"/>
        <v>93772</v>
      </c>
      <c r="L18" s="3">
        <f t="shared" si="2"/>
        <v>1875440</v>
      </c>
      <c r="M18" s="27">
        <v>93800.56</v>
      </c>
      <c r="N18" s="27">
        <v>1876011.2</v>
      </c>
    </row>
    <row r="19" spans="1:14" s="7" customFormat="1" ht="35.1" customHeight="1" x14ac:dyDescent="0.25">
      <c r="A19" s="35" t="s">
        <v>28</v>
      </c>
      <c r="B19" s="11">
        <v>20</v>
      </c>
      <c r="C19" s="33" t="s">
        <v>72</v>
      </c>
      <c r="D19" s="12"/>
      <c r="E19" s="44">
        <v>2009026343</v>
      </c>
      <c r="F19" s="34" t="s">
        <v>73</v>
      </c>
      <c r="G19" s="4"/>
      <c r="H19" s="4" t="s">
        <v>74</v>
      </c>
      <c r="I19" s="4">
        <v>38550</v>
      </c>
      <c r="J19" s="4">
        <f t="shared" si="0"/>
        <v>7324.5</v>
      </c>
      <c r="K19" s="30">
        <f t="shared" si="1"/>
        <v>45874.5</v>
      </c>
      <c r="L19" s="3">
        <f t="shared" si="2"/>
        <v>917490</v>
      </c>
      <c r="M19" s="27">
        <v>45885</v>
      </c>
      <c r="N19" s="27">
        <v>917109.2</v>
      </c>
    </row>
    <row r="20" spans="1:14" s="7" customFormat="1" ht="35.1" customHeight="1" x14ac:dyDescent="0.25">
      <c r="A20" s="35" t="s">
        <v>29</v>
      </c>
      <c r="B20" s="11">
        <v>20</v>
      </c>
      <c r="C20" s="33" t="s">
        <v>97</v>
      </c>
      <c r="D20" s="32" t="s">
        <v>98</v>
      </c>
      <c r="E20" s="43" t="s">
        <v>99</v>
      </c>
      <c r="F20" s="31" t="s">
        <v>73</v>
      </c>
      <c r="G20" s="4"/>
      <c r="H20" s="4" t="s">
        <v>74</v>
      </c>
      <c r="I20" s="4">
        <v>49575</v>
      </c>
      <c r="J20" s="4">
        <f t="shared" si="0"/>
        <v>9419.25</v>
      </c>
      <c r="K20" s="30">
        <f t="shared" si="1"/>
        <v>58994.25</v>
      </c>
      <c r="L20" s="3">
        <f t="shared" si="2"/>
        <v>1179885</v>
      </c>
      <c r="M20" s="27">
        <v>59000.2</v>
      </c>
      <c r="N20" s="27">
        <v>1180004</v>
      </c>
    </row>
    <row r="21" spans="1:14" s="7" customFormat="1" ht="35.1" customHeight="1" x14ac:dyDescent="0.25">
      <c r="A21" s="45" t="s">
        <v>35</v>
      </c>
      <c r="B21" s="11">
        <v>4</v>
      </c>
      <c r="C21" s="33" t="s">
        <v>75</v>
      </c>
      <c r="D21" s="32" t="s">
        <v>76</v>
      </c>
      <c r="E21" s="42" t="s">
        <v>77</v>
      </c>
      <c r="F21" s="34">
        <v>47217</v>
      </c>
      <c r="G21" s="4"/>
      <c r="H21" s="4" t="s">
        <v>47</v>
      </c>
      <c r="I21" s="4">
        <v>387500</v>
      </c>
      <c r="J21" s="4">
        <f t="shared" si="0"/>
        <v>73625</v>
      </c>
      <c r="K21" s="30">
        <f t="shared" si="1"/>
        <v>461125</v>
      </c>
      <c r="L21" s="3">
        <f t="shared" si="2"/>
        <v>1844500</v>
      </c>
      <c r="M21" s="27">
        <v>461130.95</v>
      </c>
      <c r="N21" s="27">
        <v>1844523.8</v>
      </c>
    </row>
    <row r="22" spans="1:14" s="7" customFormat="1" ht="35.1" customHeight="1" x14ac:dyDescent="0.25">
      <c r="A22" s="45" t="s">
        <v>30</v>
      </c>
      <c r="B22" s="11">
        <v>6</v>
      </c>
      <c r="C22" s="33" t="s">
        <v>75</v>
      </c>
      <c r="D22" s="32" t="s">
        <v>78</v>
      </c>
      <c r="E22" s="42" t="s">
        <v>77</v>
      </c>
      <c r="F22" s="34">
        <v>47217</v>
      </c>
      <c r="G22" s="4"/>
      <c r="H22" s="4" t="s">
        <v>47</v>
      </c>
      <c r="I22" s="4">
        <v>387500</v>
      </c>
      <c r="J22" s="4">
        <f t="shared" si="0"/>
        <v>73625</v>
      </c>
      <c r="K22" s="30">
        <f t="shared" si="1"/>
        <v>461125</v>
      </c>
      <c r="L22" s="3">
        <f t="shared" si="2"/>
        <v>2766750</v>
      </c>
      <c r="M22" s="27">
        <v>461130.95</v>
      </c>
      <c r="N22" s="27">
        <v>2766785.7</v>
      </c>
    </row>
    <row r="23" spans="1:14" s="7" customFormat="1" ht="37.5" customHeight="1" x14ac:dyDescent="0.25">
      <c r="A23" s="45" t="s">
        <v>36</v>
      </c>
      <c r="B23" s="11">
        <v>4</v>
      </c>
      <c r="C23" s="33" t="s">
        <v>75</v>
      </c>
      <c r="D23" s="32" t="s">
        <v>79</v>
      </c>
      <c r="E23" s="42" t="s">
        <v>77</v>
      </c>
      <c r="F23" s="34">
        <v>47217</v>
      </c>
      <c r="G23" s="4"/>
      <c r="H23" s="4" t="s">
        <v>47</v>
      </c>
      <c r="I23" s="4">
        <v>436360</v>
      </c>
      <c r="J23" s="4">
        <f t="shared" si="0"/>
        <v>82908.399999999994</v>
      </c>
      <c r="K23" s="30">
        <f t="shared" si="1"/>
        <v>519268.4</v>
      </c>
      <c r="L23" s="3">
        <f t="shared" si="2"/>
        <v>2077073.6</v>
      </c>
      <c r="M23" s="27">
        <v>519273.16</v>
      </c>
      <c r="N23" s="27">
        <v>2077092.64</v>
      </c>
    </row>
    <row r="24" spans="1:14" s="7" customFormat="1" ht="35.1" customHeight="1" x14ac:dyDescent="0.25">
      <c r="A24" s="46" t="s">
        <v>31</v>
      </c>
      <c r="B24" s="11">
        <v>20</v>
      </c>
      <c r="C24" s="33" t="s">
        <v>75</v>
      </c>
      <c r="D24" s="32" t="s">
        <v>80</v>
      </c>
      <c r="E24" s="42" t="s">
        <v>77</v>
      </c>
      <c r="F24" s="34">
        <v>47217</v>
      </c>
      <c r="G24" s="4"/>
      <c r="H24" s="4" t="s">
        <v>47</v>
      </c>
      <c r="I24" s="4">
        <v>78620</v>
      </c>
      <c r="J24" s="4">
        <f t="shared" si="0"/>
        <v>14937.8</v>
      </c>
      <c r="K24" s="30">
        <f t="shared" si="1"/>
        <v>93557.8</v>
      </c>
      <c r="L24" s="3">
        <f t="shared" si="2"/>
        <v>1871156</v>
      </c>
      <c r="M24" s="27">
        <v>93563.75</v>
      </c>
      <c r="N24" s="27">
        <v>1871275</v>
      </c>
    </row>
    <row r="25" spans="1:14" s="7" customFormat="1" ht="35.1" customHeight="1" x14ac:dyDescent="0.25">
      <c r="A25" s="45" t="s">
        <v>32</v>
      </c>
      <c r="B25" s="11">
        <v>1</v>
      </c>
      <c r="C25" s="33" t="s">
        <v>75</v>
      </c>
      <c r="D25" s="32" t="s">
        <v>81</v>
      </c>
      <c r="E25" s="42" t="s">
        <v>77</v>
      </c>
      <c r="F25" s="34">
        <v>47217</v>
      </c>
      <c r="G25" s="4"/>
      <c r="H25" s="4" t="s">
        <v>47</v>
      </c>
      <c r="I25" s="4">
        <v>89850</v>
      </c>
      <c r="J25" s="4">
        <f t="shared" si="0"/>
        <v>17071.5</v>
      </c>
      <c r="K25" s="30">
        <f t="shared" si="1"/>
        <v>106921.5</v>
      </c>
      <c r="L25" s="3">
        <f t="shared" si="2"/>
        <v>106921.5</v>
      </c>
      <c r="M25" s="27">
        <v>106929.83</v>
      </c>
      <c r="N25" s="27">
        <v>106929.83</v>
      </c>
    </row>
    <row r="26" spans="1:14" s="7" customFormat="1" ht="34.5" customHeight="1" x14ac:dyDescent="0.25">
      <c r="A26" s="35" t="s">
        <v>83</v>
      </c>
      <c r="B26" s="11">
        <v>30</v>
      </c>
      <c r="C26" s="33" t="s">
        <v>75</v>
      </c>
      <c r="D26" s="32" t="s">
        <v>84</v>
      </c>
      <c r="E26" s="42" t="s">
        <v>77</v>
      </c>
      <c r="F26" s="34">
        <v>47217</v>
      </c>
      <c r="G26" s="4"/>
      <c r="H26" s="4" t="s">
        <v>47</v>
      </c>
      <c r="I26" s="4">
        <v>159650</v>
      </c>
      <c r="J26" s="4">
        <f t="shared" si="0"/>
        <v>30333.5</v>
      </c>
      <c r="K26" s="30">
        <f t="shared" si="1"/>
        <v>189983.5</v>
      </c>
      <c r="L26" s="3">
        <f t="shared" si="2"/>
        <v>5699505</v>
      </c>
      <c r="M26" s="27">
        <v>190000.16</v>
      </c>
      <c r="N26" s="27">
        <v>5700004.7999999998</v>
      </c>
    </row>
    <row r="27" spans="1:14" s="7" customFormat="1" ht="35.1" customHeight="1" x14ac:dyDescent="0.25">
      <c r="A27" s="35" t="s">
        <v>33</v>
      </c>
      <c r="B27" s="11">
        <v>2</v>
      </c>
      <c r="C27" s="33" t="s">
        <v>75</v>
      </c>
      <c r="D27" s="32" t="s">
        <v>82</v>
      </c>
      <c r="E27" s="42" t="s">
        <v>77</v>
      </c>
      <c r="F27" s="34">
        <v>47217</v>
      </c>
      <c r="G27" s="4"/>
      <c r="H27" s="4" t="s">
        <v>47</v>
      </c>
      <c r="I27" s="4">
        <v>246500</v>
      </c>
      <c r="J27" s="4">
        <f t="shared" si="0"/>
        <v>46835</v>
      </c>
      <c r="K27" s="30">
        <f t="shared" si="1"/>
        <v>293335</v>
      </c>
      <c r="L27" s="3">
        <f t="shared" si="2"/>
        <v>586670</v>
      </c>
      <c r="M27" s="27">
        <v>293450.43</v>
      </c>
      <c r="N27" s="27">
        <v>586900.86</v>
      </c>
    </row>
    <row r="28" spans="1:14" s="7" customFormat="1" ht="35.1" customHeight="1" x14ac:dyDescent="0.25">
      <c r="A28" s="9"/>
      <c r="B28" s="10"/>
      <c r="C28" s="12"/>
      <c r="D28" s="12"/>
      <c r="E28" s="4"/>
      <c r="F28" s="13"/>
      <c r="G28" s="4"/>
      <c r="H28" s="4"/>
      <c r="I28" s="4">
        <v>0</v>
      </c>
      <c r="J28" s="4">
        <f t="shared" si="0"/>
        <v>0</v>
      </c>
      <c r="K28" s="3">
        <f t="shared" si="1"/>
        <v>0</v>
      </c>
      <c r="L28" s="3"/>
      <c r="M28" s="27"/>
      <c r="N28" s="29">
        <v>1300417398.3800001</v>
      </c>
    </row>
    <row r="29" spans="1:14" x14ac:dyDescent="0.25">
      <c r="L29" s="14"/>
    </row>
    <row r="30" spans="1:14" ht="36" x14ac:dyDescent="0.25">
      <c r="A30" s="16" t="s">
        <v>95</v>
      </c>
      <c r="B30" s="17"/>
      <c r="C30" s="17"/>
      <c r="D30" s="17"/>
      <c r="E30" s="16"/>
      <c r="F30" s="17"/>
      <c r="G30" s="16"/>
      <c r="L30" s="18" t="s">
        <v>96</v>
      </c>
    </row>
    <row r="31" spans="1:14" x14ac:dyDescent="0.25">
      <c r="L31" s="15">
        <f>SUM(L6:L27)</f>
        <v>1301764431.0999999</v>
      </c>
    </row>
    <row r="32" spans="1:14" x14ac:dyDescent="0.25">
      <c r="A32" s="7" t="s">
        <v>85</v>
      </c>
      <c r="B32" s="5"/>
    </row>
    <row r="33" spans="1:2" x14ac:dyDescent="0.25">
      <c r="A33" s="7" t="s">
        <v>86</v>
      </c>
      <c r="B33" s="5"/>
    </row>
    <row r="34" spans="1:2" x14ac:dyDescent="0.25">
      <c r="A34" s="7" t="s">
        <v>87</v>
      </c>
      <c r="B34" s="5"/>
    </row>
    <row r="35" spans="1:2" x14ac:dyDescent="0.25">
      <c r="A35" s="7" t="s">
        <v>88</v>
      </c>
      <c r="B35" s="5"/>
    </row>
    <row r="36" spans="1:2" x14ac:dyDescent="0.25">
      <c r="A36" s="7" t="s">
        <v>89</v>
      </c>
      <c r="B36" s="5"/>
    </row>
    <row r="37" spans="1:2" x14ac:dyDescent="0.25">
      <c r="A37" s="7" t="s">
        <v>90</v>
      </c>
      <c r="B37" s="5"/>
    </row>
    <row r="38" spans="1:2" x14ac:dyDescent="0.25">
      <c r="A38" s="7" t="s">
        <v>91</v>
      </c>
      <c r="B38" s="5"/>
    </row>
    <row r="39" spans="1:2" x14ac:dyDescent="0.25">
      <c r="A39" s="7" t="s">
        <v>92</v>
      </c>
      <c r="B39" s="5"/>
    </row>
    <row r="40" spans="1:2" x14ac:dyDescent="0.25">
      <c r="A40" s="21"/>
      <c r="B40" s="5"/>
    </row>
    <row r="41" spans="1:2" x14ac:dyDescent="0.25">
      <c r="A41" s="21"/>
      <c r="B41" s="5"/>
    </row>
    <row r="42" spans="1:2" x14ac:dyDescent="0.25">
      <c r="A42" s="21"/>
      <c r="B42" s="5"/>
    </row>
    <row r="43" spans="1:2" x14ac:dyDescent="0.25">
      <c r="A43" s="7" t="s">
        <v>93</v>
      </c>
      <c r="B43" s="5"/>
    </row>
    <row r="44" spans="1:2" x14ac:dyDescent="0.25">
      <c r="A44" s="7" t="s">
        <v>94</v>
      </c>
      <c r="B44" s="5"/>
    </row>
    <row r="45" spans="1:2" x14ac:dyDescent="0.25">
      <c r="B45" s="5"/>
    </row>
    <row r="46" spans="1:2" x14ac:dyDescent="0.25">
      <c r="A46" s="7" t="s">
        <v>5</v>
      </c>
      <c r="B46" s="5"/>
    </row>
  </sheetData>
  <mergeCells count="5">
    <mergeCell ref="A4:L4"/>
    <mergeCell ref="A1:L1"/>
    <mergeCell ref="A2:L2"/>
    <mergeCell ref="A3:L3"/>
    <mergeCell ref="A40:A42"/>
  </mergeCells>
  <pageMargins left="0.11811023622047245" right="0.11811023622047245" top="0.35433070866141736" bottom="0.15748031496062992" header="0.31496062992125984" footer="0.31496062992125984"/>
  <pageSetup scale="4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Equipos e Instrumental Cirugía</vt:lpstr>
      <vt:lpstr>'Equipos e Instrumental Cirugía'!Área_de_impresión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María Ballesteros Lora</dc:creator>
  <cp:lastModifiedBy>JULIANA MARIA BALLESTEROS LARA</cp:lastModifiedBy>
  <cp:lastPrinted>2025-04-09T19:05:52Z</cp:lastPrinted>
  <dcterms:created xsi:type="dcterms:W3CDTF">2023-03-23T20:18:10Z</dcterms:created>
  <dcterms:modified xsi:type="dcterms:W3CDTF">2025-04-11T00:32:16Z</dcterms:modified>
</cp:coreProperties>
</file>