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ULA BTE\PAOLA B\GESTION CONTRACTUAL\PAQUETES ALIMENTARIOS 2025-2\"/>
    </mc:Choice>
  </mc:AlternateContent>
  <bookViews>
    <workbookView xWindow="0" yWindow="0" windowWidth="28800" windowHeight="10935" firstSheet="1" activeTab="1"/>
  </bookViews>
  <sheets>
    <sheet name="Hoja1" sheetId="1" state="hidden" r:id="rId1"/>
    <sheet name="anexo económico  " sheetId="5" r:id="rId2"/>
  </sheets>
  <definedNames>
    <definedName name="_xlnm.Print_Area" localSheetId="1">'anexo económico  '!$A$1:$I$98</definedName>
    <definedName name="_xlnm.Print_Area" localSheetId="0">Hoja1!$A$1:$E$27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5" l="1"/>
  <c r="E8" i="5"/>
  <c r="E84" i="5"/>
  <c r="E70" i="5"/>
  <c r="E44" i="5"/>
  <c r="E46" i="5"/>
  <c r="E31" i="5"/>
  <c r="E19" i="5"/>
  <c r="E11" i="5"/>
  <c r="E9" i="5"/>
  <c r="E86" i="5"/>
  <c r="E78" i="5"/>
  <c r="E75" i="5"/>
  <c r="E60" i="5"/>
  <c r="E51" i="5"/>
  <c r="E48" i="5"/>
  <c r="E85" i="5" l="1"/>
  <c r="E57" i="5"/>
  <c r="E59" i="5"/>
  <c r="E58" i="5"/>
  <c r="E38" i="5"/>
  <c r="E30" i="5"/>
  <c r="E29" i="5"/>
  <c r="E28" i="5"/>
  <c r="E68" i="5"/>
  <c r="E69" i="5"/>
  <c r="E71" i="5"/>
  <c r="E72" i="5"/>
  <c r="E40" i="5"/>
  <c r="E39" i="5"/>
  <c r="E17" i="5"/>
  <c r="E14" i="5"/>
  <c r="E13" i="5"/>
  <c r="E12" i="5"/>
  <c r="E43" i="5" l="1"/>
  <c r="E20" i="5"/>
  <c r="E21" i="5"/>
  <c r="E77" i="5"/>
  <c r="E76" i="5"/>
  <c r="E74" i="5"/>
  <c r="E73" i="5"/>
  <c r="E50" i="5"/>
  <c r="E49" i="5"/>
  <c r="E47" i="5"/>
  <c r="E45" i="5"/>
  <c r="E42" i="5"/>
  <c r="E41" i="5"/>
  <c r="E18" i="5"/>
  <c r="E16" i="5"/>
  <c r="E15" i="5"/>
  <c r="E10" i="5"/>
  <c r="E12" i="1"/>
</calcChain>
</file>

<file path=xl/sharedStrings.xml><?xml version="1.0" encoding="utf-8"?>
<sst xmlns="http://schemas.openxmlformats.org/spreadsheetml/2006/main" count="210" uniqueCount="101">
  <si>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</si>
  <si>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</si>
  <si>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</si>
  <si>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</si>
  <si>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</si>
  <si>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</si>
  <si>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</si>
  <si>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</si>
  <si>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</si>
  <si>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</si>
  <si>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</si>
  <si>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</si>
  <si>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</si>
  <si>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</si>
  <si>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</si>
  <si>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</si>
  <si>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</si>
  <si>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</si>
  <si>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</si>
  <si>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</si>
  <si>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 xml:space="preserve">CANTIDAD </t>
  </si>
  <si>
    <t>PRECIO UNITARIO SIN IVA</t>
  </si>
  <si>
    <t xml:space="preserve">PRODUCTO </t>
  </si>
  <si>
    <t>DETALLE</t>
  </si>
  <si>
    <t>Atún enlatado en aceite</t>
  </si>
  <si>
    <t>Leche de vaca entera en polvo</t>
  </si>
  <si>
    <t>Cocoa en polvo sin azúcar</t>
  </si>
  <si>
    <t xml:space="preserve">NUMERO DE PAQUETES: </t>
  </si>
  <si>
    <t>CANTIDAD UNITARIO</t>
  </si>
  <si>
    <t>UNIDAD DE MEDIDA Gramos</t>
  </si>
  <si>
    <t>PRESENTACIÓN</t>
  </si>
  <si>
    <t>PRECIO UNITARIO FINAL O  CON IVA</t>
  </si>
  <si>
    <t>Dirección Comercial del Proponente _________________________________</t>
  </si>
  <si>
    <t>PORCENTAJE DE IVA%</t>
  </si>
  <si>
    <t>% DE IVA</t>
  </si>
  <si>
    <t>+</t>
  </si>
  <si>
    <t>Leche de vaca, entera, en polvo</t>
  </si>
  <si>
    <t xml:space="preserve">Cereal Infantil fortificado </t>
  </si>
  <si>
    <t>SUBTOTAL</t>
  </si>
  <si>
    <t>175-200</t>
  </si>
  <si>
    <t>SUMINISTRO DE PAQUETES ALIMENTARIOS PARA LA PROMOCIÓN DEL DESARROLLO Y LA ATENCIÓN INTEGRAL A MUJERES GESTANTES, MUJERES EN PERIODO DE LACTANCIA, NIÑAS Y NIÑOS DESDE LA GESTACIÓN HASTA LOS 5 AÑOS.</t>
  </si>
  <si>
    <t>Paquete 1 - Gestantes BC</t>
  </si>
  <si>
    <t>Paquete 365 Gestantes BC</t>
  </si>
  <si>
    <t xml:space="preserve">Lentejas común </t>
  </si>
  <si>
    <t>Frijol Cargamanto rojo o blanco</t>
  </si>
  <si>
    <t xml:space="preserve">Huevo de Gallina </t>
  </si>
  <si>
    <t xml:space="preserve">Harina de maíz amarillo </t>
  </si>
  <si>
    <t>Avena en Hojuelas</t>
  </si>
  <si>
    <t xml:space="preserve">Pasta Alimenticia Enriquecida </t>
  </si>
  <si>
    <t>Arroz blanco</t>
  </si>
  <si>
    <t>Aceite vegetal no mezclas (Soya,
girasol o maíz)</t>
  </si>
  <si>
    <t xml:space="preserve">Zanahoria </t>
  </si>
  <si>
    <t xml:space="preserve">Papa, variedad </t>
  </si>
  <si>
    <t xml:space="preserve">Plátano hartón  </t>
  </si>
  <si>
    <t>unidad</t>
  </si>
  <si>
    <t>Paquete x 500 gr</t>
  </si>
  <si>
    <t>Tipo A</t>
  </si>
  <si>
    <t>Paquete x 380 gr</t>
  </si>
  <si>
    <t>Frasco x 1000cc</t>
  </si>
  <si>
    <t>Paquete x 230 gr</t>
  </si>
  <si>
    <t>Nueces  sin cascará, sin adición  de sal o azúcar (promedio de:  Almendras, macadamia,  marañón, pistachos)</t>
  </si>
  <si>
    <t xml:space="preserve">Frutas variadas  (Banano,durazno,manzana, mandarina, guayaba, granadilla, mango) </t>
  </si>
  <si>
    <t>500 gr</t>
  </si>
  <si>
    <t>Lentejas común</t>
  </si>
  <si>
    <t>Frijol cargamanto rojo o blanco</t>
  </si>
  <si>
    <t>Huevo de gallina</t>
  </si>
  <si>
    <t xml:space="preserve">Arroz blanco </t>
  </si>
  <si>
    <t xml:space="preserve">Harina de maiz </t>
  </si>
  <si>
    <t>Paquete por 500 gr</t>
  </si>
  <si>
    <t>Aceite vegetal (no mezclas, soya, girasol o maíz</t>
  </si>
  <si>
    <t>Frasco x 1000 cc</t>
  </si>
  <si>
    <t xml:space="preserve">Papa variedad </t>
  </si>
  <si>
    <t xml:space="preserve">Frutas variadas (Banano, durazno,manzana, mandarina,  guayaba, granadilla, mango) </t>
  </si>
  <si>
    <t>Unidad tipo A</t>
  </si>
  <si>
    <t>Paquete x 250 gr</t>
  </si>
  <si>
    <t>Frutas variadas (Banano, durazno,  manzana, mandarina, guayaba, 
granadilla, mango)</t>
  </si>
  <si>
    <t>Unidad</t>
  </si>
  <si>
    <t>Paquete por 380 gr</t>
  </si>
  <si>
    <t>Lata  por 170gr</t>
  </si>
  <si>
    <t>Bolsa por 175 -200gr</t>
  </si>
  <si>
    <t>Lenteja  comun</t>
  </si>
  <si>
    <t>Frijol Cargamento rojo o blanco</t>
  </si>
  <si>
    <t>Aceite vegetal no mezclas (Soya, girasol o maíz)</t>
  </si>
  <si>
    <t xml:space="preserve">Plátano hartón </t>
  </si>
  <si>
    <t>Frutas variadas (Banano,  durazno, manzana, mandarina,  guayaba, granadilla, mango)</t>
  </si>
  <si>
    <t xml:space="preserve">unidad </t>
  </si>
  <si>
    <t>Paquete por 500gr</t>
  </si>
  <si>
    <t>Frasco por 500cc</t>
  </si>
  <si>
    <t xml:space="preserve">Unidad </t>
  </si>
  <si>
    <t xml:space="preserve">ANEXO 5.  ECONOMICO </t>
  </si>
  <si>
    <t>Paquete 2 - Niños y niñas de 1 a 5 años BC</t>
  </si>
  <si>
    <t xml:space="preserve">Paquete 365 niños y niñas menores de 1 año BC </t>
  </si>
  <si>
    <t>Paquete 365 niños y niñas de 1 a 5 años  BC</t>
  </si>
  <si>
    <t>Paquete por 250gr</t>
  </si>
  <si>
    <t xml:space="preserve">Frutas variadas  (Banano,durazno,  manzana, mandarina, guayaba, granadilla, mango) </t>
  </si>
  <si>
    <t xml:space="preserve">Paquete por 380gr  </t>
  </si>
  <si>
    <t>Paquete por 200gr</t>
  </si>
  <si>
    <t xml:space="preserve">Paquete por 500gr </t>
  </si>
  <si>
    <t>Frutas variadas (Banano, durazno,  manzana, mandarina, guayaba, granadilla, mango)</t>
  </si>
  <si>
    <t xml:space="preserve">Bolsa por 175- 200 gr </t>
  </si>
  <si>
    <t>Paquete 3 - Niños y niñas menores de 1  año BC (estándar niñas y niños de 6 a 11 meses 29 días)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</si>
</sst>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5" fontId="1" fillId="0" borderId="1" xfId="0" applyNumberFormat="1" applyFont="1" applyBorder="1"/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6" fontId="6" fillId="0" borderId="1" xfId="2" applyNumberFormat="1" applyFont="1" applyBorder="1" applyAlignment="1">
      <alignment horizontal="center" vertical="center"/>
    </xf>
    <xf numFmtId="166" fontId="0" fillId="0" borderId="1" xfId="2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5" xfId="0" applyFont="1" applyBorder="1"/>
    <xf numFmtId="0" fontId="1" fillId="0" borderId="7" xfId="0" applyFont="1" applyBorder="1"/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3" borderId="1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66" fontId="0" fillId="0" borderId="11" xfId="2" applyNumberFormat="1" applyFont="1" applyBorder="1"/>
    <xf numFmtId="166" fontId="6" fillId="0" borderId="0" xfId="2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6" fontId="8" fillId="3" borderId="11" xfId="2" applyNumberFormat="1" applyFont="1" applyFill="1" applyBorder="1" applyAlignment="1">
      <alignment horizontal="center" vertical="center" wrapText="1"/>
    </xf>
    <xf numFmtId="166" fontId="8" fillId="3" borderId="1" xfId="2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166" fontId="8" fillId="3" borderId="0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/>
    </xf>
    <xf numFmtId="166" fontId="0" fillId="0" borderId="0" xfId="2" applyNumberFormat="1" applyFont="1" applyBorder="1"/>
    <xf numFmtId="166" fontId="8" fillId="0" borderId="1" xfId="2" applyNumberFormat="1" applyFont="1" applyBorder="1" applyAlignment="1">
      <alignment horizontal="center" vertical="center"/>
    </xf>
    <xf numFmtId="166" fontId="1" fillId="0" borderId="1" xfId="2" applyNumberFormat="1" applyFont="1" applyBorder="1"/>
    <xf numFmtId="9" fontId="8" fillId="3" borderId="11" xfId="3" applyFont="1" applyFill="1" applyBorder="1" applyAlignment="1">
      <alignment horizontal="center" vertical="center" wrapText="1"/>
    </xf>
    <xf numFmtId="166" fontId="8" fillId="0" borderId="11" xfId="2" applyNumberFormat="1" applyFont="1" applyFill="1" applyBorder="1" applyAlignment="1">
      <alignment horizontal="center" vertical="center" wrapText="1"/>
    </xf>
    <xf numFmtId="166" fontId="0" fillId="0" borderId="11" xfId="2" applyNumberFormat="1" applyFont="1" applyFill="1" applyBorder="1"/>
    <xf numFmtId="166" fontId="0" fillId="0" borderId="1" xfId="2" applyNumberFormat="1" applyFont="1" applyFill="1" applyBorder="1"/>
    <xf numFmtId="166" fontId="6" fillId="0" borderId="1" xfId="2" applyNumberFormat="1" applyFont="1" applyFill="1" applyBorder="1" applyAlignment="1">
      <alignment horizontal="center" vertical="center"/>
    </xf>
    <xf numFmtId="166" fontId="0" fillId="0" borderId="11" xfId="2" applyNumberFormat="1" applyFont="1" applyFill="1" applyBorder="1" applyAlignment="1">
      <alignment horizontal="center" vertical="center"/>
    </xf>
    <xf numFmtId="166" fontId="0" fillId="0" borderId="1" xfId="2" applyNumberFormat="1" applyFont="1" applyFill="1" applyBorder="1" applyAlignment="1">
      <alignment horizontal="center" vertical="center"/>
    </xf>
    <xf numFmtId="166" fontId="0" fillId="0" borderId="0" xfId="2" applyNumberFormat="1" applyFont="1" applyFill="1" applyBorder="1"/>
    <xf numFmtId="166" fontId="0" fillId="0" borderId="0" xfId="0" applyNumberFormat="1"/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3" fontId="1" fillId="0" borderId="1" xfId="0" applyNumberFormat="1" applyFont="1" applyBorder="1"/>
    <xf numFmtId="3" fontId="1" fillId="0" borderId="0" xfId="0" applyNumberFormat="1" applyFont="1"/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71" t="s">
        <v>0</v>
      </c>
      <c r="B1" s="72"/>
      <c r="C1" s="72"/>
      <c r="D1" s="72"/>
      <c r="E1" s="72"/>
    </row>
    <row r="2" spans="1:5" x14ac:dyDescent="0.25">
      <c r="A2" s="71" t="s">
        <v>1</v>
      </c>
      <c r="B2" s="72"/>
      <c r="C2" s="72"/>
      <c r="D2" s="72"/>
      <c r="E2" s="72"/>
    </row>
    <row r="3" spans="1:5" x14ac:dyDescent="0.25">
      <c r="A3" s="69" t="s">
        <v>15</v>
      </c>
      <c r="B3" s="70"/>
      <c r="C3" s="70"/>
      <c r="D3" s="70"/>
      <c r="E3" s="70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view="pageBreakPreview" zoomScaleNormal="100" zoomScaleSheetLayoutView="100" workbookViewId="0">
      <selection activeCell="A82" sqref="A82:I82"/>
    </sheetView>
  </sheetViews>
  <sheetFormatPr baseColWidth="10" defaultRowHeight="15" x14ac:dyDescent="0.25"/>
  <cols>
    <col min="1" max="1" width="14.7109375" customWidth="1"/>
    <col min="2" max="2" width="33.5703125" customWidth="1"/>
    <col min="3" max="3" width="14.140625" customWidth="1"/>
    <col min="4" max="4" width="16.140625" customWidth="1"/>
    <col min="5" max="6" width="12" customWidth="1"/>
    <col min="7" max="7" width="13.140625" customWidth="1"/>
    <col min="8" max="8" width="11.85546875" customWidth="1"/>
    <col min="9" max="9" width="18.42578125" customWidth="1"/>
    <col min="10" max="10" width="15.85546875" customWidth="1"/>
  </cols>
  <sheetData>
    <row r="1" spans="1:10" ht="19.5" customHeight="1" x14ac:dyDescent="0.25">
      <c r="A1" s="81" t="s">
        <v>89</v>
      </c>
      <c r="B1" s="81"/>
      <c r="C1" s="81"/>
      <c r="D1" s="81"/>
      <c r="E1" s="81"/>
      <c r="F1" s="81"/>
      <c r="G1" s="81"/>
      <c r="H1" s="81"/>
      <c r="I1" s="82"/>
      <c r="J1" s="17"/>
    </row>
    <row r="2" spans="1:10" ht="33" customHeight="1" x14ac:dyDescent="0.25">
      <c r="A2" s="83" t="s">
        <v>40</v>
      </c>
      <c r="B2" s="83"/>
      <c r="C2" s="83"/>
      <c r="D2" s="83"/>
      <c r="E2" s="83"/>
      <c r="F2" s="83"/>
      <c r="G2" s="83"/>
      <c r="H2" s="83"/>
      <c r="I2" s="84"/>
      <c r="J2" s="16"/>
    </row>
    <row r="3" spans="1:10" ht="16.5" customHeight="1" x14ac:dyDescent="0.25">
      <c r="A3" s="19"/>
      <c r="B3" s="19"/>
      <c r="C3" s="19"/>
      <c r="D3" s="19"/>
      <c r="E3" s="19"/>
      <c r="F3" s="19"/>
      <c r="G3" s="19"/>
      <c r="H3" s="19"/>
      <c r="I3" s="20"/>
      <c r="J3" s="16"/>
    </row>
    <row r="4" spans="1:10" ht="21" customHeight="1" x14ac:dyDescent="0.25">
      <c r="A4" s="4"/>
      <c r="B4" s="4" t="s">
        <v>27</v>
      </c>
      <c r="C4" s="64">
        <v>16500</v>
      </c>
      <c r="D4" s="77"/>
      <c r="E4" s="78"/>
      <c r="F4" s="78"/>
      <c r="G4" s="78"/>
      <c r="H4" s="78"/>
      <c r="I4" s="79"/>
      <c r="J4" s="16"/>
    </row>
    <row r="5" spans="1:10" ht="21" customHeight="1" x14ac:dyDescent="0.25">
      <c r="A5" s="86" t="s">
        <v>41</v>
      </c>
      <c r="B5" s="86"/>
      <c r="C5" s="86"/>
      <c r="D5" s="86"/>
      <c r="E5" s="86"/>
      <c r="F5" s="86"/>
      <c r="G5" s="86"/>
      <c r="H5" s="86"/>
      <c r="I5" s="86"/>
      <c r="J5" s="16"/>
    </row>
    <row r="6" spans="1:10" ht="10.5" customHeight="1" x14ac:dyDescent="0.25">
      <c r="A6" s="85"/>
      <c r="B6" s="85"/>
      <c r="C6" s="85"/>
      <c r="D6" s="85"/>
      <c r="E6" s="85"/>
      <c r="F6" s="85"/>
      <c r="G6" s="85"/>
      <c r="H6" s="85"/>
      <c r="I6" s="85"/>
      <c r="J6" s="15"/>
    </row>
    <row r="7" spans="1:10" ht="59.25" customHeight="1" x14ac:dyDescent="0.25">
      <c r="A7" s="14" t="s">
        <v>22</v>
      </c>
      <c r="B7" s="14" t="s">
        <v>23</v>
      </c>
      <c r="C7" s="14" t="s">
        <v>29</v>
      </c>
      <c r="D7" s="14" t="s">
        <v>30</v>
      </c>
      <c r="E7" s="14" t="s">
        <v>20</v>
      </c>
      <c r="F7" s="14" t="s">
        <v>34</v>
      </c>
      <c r="G7" s="14" t="s">
        <v>21</v>
      </c>
      <c r="H7" s="14" t="s">
        <v>31</v>
      </c>
      <c r="I7" s="14" t="s">
        <v>19</v>
      </c>
    </row>
    <row r="8" spans="1:10" ht="21.75" customHeight="1" x14ac:dyDescent="0.25">
      <c r="A8" s="10"/>
      <c r="B8" s="22" t="s">
        <v>43</v>
      </c>
      <c r="C8" s="24">
        <v>500</v>
      </c>
      <c r="D8" s="60" t="s">
        <v>55</v>
      </c>
      <c r="E8" s="30">
        <f>4*C4</f>
        <v>66000</v>
      </c>
      <c r="F8" s="48"/>
      <c r="G8" s="25"/>
      <c r="H8" s="25"/>
      <c r="I8" s="13"/>
    </row>
    <row r="9" spans="1:10" ht="21.75" customHeight="1" x14ac:dyDescent="0.25">
      <c r="A9" s="10"/>
      <c r="B9" s="22" t="s">
        <v>44</v>
      </c>
      <c r="C9" s="24">
        <v>500</v>
      </c>
      <c r="D9" s="60" t="s">
        <v>55</v>
      </c>
      <c r="E9" s="30">
        <f>3*C4</f>
        <v>49500</v>
      </c>
      <c r="F9" s="48"/>
      <c r="G9" s="25"/>
      <c r="H9" s="25"/>
      <c r="I9" s="13"/>
    </row>
    <row r="10" spans="1:10" ht="21.75" customHeight="1" x14ac:dyDescent="0.25">
      <c r="A10" s="10"/>
      <c r="B10" s="22" t="s">
        <v>24</v>
      </c>
      <c r="C10" s="24">
        <v>170</v>
      </c>
      <c r="D10" s="27" t="s">
        <v>78</v>
      </c>
      <c r="E10" s="30">
        <f>2*C4</f>
        <v>33000</v>
      </c>
      <c r="F10" s="48"/>
      <c r="G10" s="25"/>
      <c r="H10" s="25"/>
      <c r="I10" s="13"/>
    </row>
    <row r="11" spans="1:10" ht="21.75" customHeight="1" x14ac:dyDescent="0.25">
      <c r="A11" s="10"/>
      <c r="B11" s="22" t="s">
        <v>45</v>
      </c>
      <c r="C11" s="58" t="s">
        <v>54</v>
      </c>
      <c r="D11" s="27" t="s">
        <v>56</v>
      </c>
      <c r="E11" s="30">
        <f>75*C4</f>
        <v>1237500</v>
      </c>
      <c r="F11" s="48"/>
      <c r="G11" s="25"/>
      <c r="H11" s="25"/>
      <c r="I11" s="13"/>
    </row>
    <row r="12" spans="1:10" ht="21.75" customHeight="1" x14ac:dyDescent="0.25">
      <c r="A12" s="10"/>
      <c r="B12" s="22" t="s">
        <v>46</v>
      </c>
      <c r="C12" s="24">
        <v>500</v>
      </c>
      <c r="D12" s="60" t="s">
        <v>55</v>
      </c>
      <c r="E12" s="30">
        <f>2*C4</f>
        <v>33000</v>
      </c>
      <c r="F12" s="48"/>
      <c r="G12" s="25"/>
      <c r="H12" s="25"/>
      <c r="I12" s="13"/>
    </row>
    <row r="13" spans="1:10" ht="21.75" customHeight="1" x14ac:dyDescent="0.25">
      <c r="A13" s="10"/>
      <c r="B13" s="22" t="s">
        <v>47</v>
      </c>
      <c r="C13" s="24">
        <v>500</v>
      </c>
      <c r="D13" s="60" t="s">
        <v>55</v>
      </c>
      <c r="E13" s="30">
        <f>2*C4</f>
        <v>33000</v>
      </c>
      <c r="F13" s="48"/>
      <c r="G13" s="25"/>
      <c r="H13" s="25"/>
      <c r="I13" s="13"/>
    </row>
    <row r="14" spans="1:10" ht="21.75" customHeight="1" x14ac:dyDescent="0.25">
      <c r="A14" s="10"/>
      <c r="B14" s="22" t="s">
        <v>48</v>
      </c>
      <c r="C14" s="24">
        <v>250</v>
      </c>
      <c r="D14" s="27" t="s">
        <v>93</v>
      </c>
      <c r="E14" s="30">
        <f>4*C4</f>
        <v>66000</v>
      </c>
      <c r="F14" s="48"/>
      <c r="G14" s="25"/>
      <c r="H14" s="25"/>
      <c r="I14" s="13"/>
    </row>
    <row r="15" spans="1:10" ht="21.75" customHeight="1" x14ac:dyDescent="0.25">
      <c r="A15" s="10"/>
      <c r="B15" s="22" t="s">
        <v>49</v>
      </c>
      <c r="C15" s="24">
        <v>500</v>
      </c>
      <c r="D15" s="60" t="s">
        <v>55</v>
      </c>
      <c r="E15" s="30">
        <f>2*C4</f>
        <v>33000</v>
      </c>
      <c r="F15" s="48"/>
      <c r="G15" s="25"/>
      <c r="H15" s="25"/>
      <c r="I15" s="13"/>
    </row>
    <row r="16" spans="1:10" ht="21.75" customHeight="1" x14ac:dyDescent="0.25">
      <c r="A16" s="10"/>
      <c r="B16" s="22" t="s">
        <v>25</v>
      </c>
      <c r="C16" s="24">
        <v>380</v>
      </c>
      <c r="D16" s="60" t="s">
        <v>57</v>
      </c>
      <c r="E16" s="30">
        <f>2*C4</f>
        <v>33000</v>
      </c>
      <c r="F16" s="48"/>
      <c r="G16" s="25"/>
      <c r="H16" s="25"/>
      <c r="I16" s="13"/>
    </row>
    <row r="17" spans="1:9" ht="26.25" customHeight="1" x14ac:dyDescent="0.25">
      <c r="A17" s="10"/>
      <c r="B17" s="22" t="s">
        <v>50</v>
      </c>
      <c r="C17" s="35">
        <v>1000</v>
      </c>
      <c r="D17" s="60" t="s">
        <v>58</v>
      </c>
      <c r="E17" s="30">
        <f>2*C4</f>
        <v>33000</v>
      </c>
      <c r="F17" s="48"/>
      <c r="G17" s="25"/>
      <c r="H17" s="25"/>
      <c r="I17" s="13"/>
    </row>
    <row r="18" spans="1:9" ht="21.75" customHeight="1" x14ac:dyDescent="0.25">
      <c r="A18" s="10"/>
      <c r="B18" s="22" t="s">
        <v>26</v>
      </c>
      <c r="C18" s="24">
        <v>230</v>
      </c>
      <c r="D18" s="60" t="s">
        <v>59</v>
      </c>
      <c r="E18" s="30">
        <f>1*C4</f>
        <v>16500</v>
      </c>
      <c r="F18" s="48"/>
      <c r="G18" s="25"/>
      <c r="H18" s="25"/>
      <c r="I18" s="13"/>
    </row>
    <row r="19" spans="1:9" ht="21.75" customHeight="1" x14ac:dyDescent="0.25">
      <c r="A19" s="10"/>
      <c r="B19" s="22" t="s">
        <v>51</v>
      </c>
      <c r="C19" s="24">
        <v>500</v>
      </c>
      <c r="D19" s="27" t="s">
        <v>62</v>
      </c>
      <c r="E19" s="30">
        <f>2*C4</f>
        <v>33000</v>
      </c>
      <c r="F19" s="48"/>
      <c r="G19" s="25"/>
      <c r="H19" s="25"/>
      <c r="I19" s="13"/>
    </row>
    <row r="20" spans="1:9" ht="21.75" customHeight="1" x14ac:dyDescent="0.25">
      <c r="A20" s="10"/>
      <c r="B20" s="22" t="s">
        <v>52</v>
      </c>
      <c r="C20" s="24">
        <v>500</v>
      </c>
      <c r="D20" s="27" t="s">
        <v>62</v>
      </c>
      <c r="E20" s="30">
        <f>2*C4</f>
        <v>33000</v>
      </c>
      <c r="F20" s="48"/>
      <c r="G20" s="25"/>
      <c r="H20" s="25"/>
      <c r="I20" s="13"/>
    </row>
    <row r="21" spans="1:9" ht="21.75" customHeight="1" x14ac:dyDescent="0.25">
      <c r="A21" s="10"/>
      <c r="B21" s="22" t="s">
        <v>53</v>
      </c>
      <c r="C21" s="24">
        <v>500</v>
      </c>
      <c r="D21" s="27" t="s">
        <v>62</v>
      </c>
      <c r="E21" s="30">
        <f>2*C4</f>
        <v>33000</v>
      </c>
      <c r="F21" s="48"/>
      <c r="G21" s="25"/>
      <c r="H21" s="25"/>
      <c r="I21" s="13"/>
    </row>
    <row r="22" spans="1:9" ht="41.25" customHeight="1" x14ac:dyDescent="0.25">
      <c r="A22" s="10"/>
      <c r="B22" s="22" t="s">
        <v>94</v>
      </c>
      <c r="C22" s="28">
        <v>500</v>
      </c>
      <c r="D22" s="27" t="s">
        <v>62</v>
      </c>
      <c r="E22" s="30">
        <f>8*C4</f>
        <v>132000</v>
      </c>
      <c r="F22" s="48"/>
      <c r="G22" s="25"/>
      <c r="H22" s="25"/>
      <c r="I22" s="13"/>
    </row>
    <row r="23" spans="1:9" ht="24.75" customHeight="1" x14ac:dyDescent="0.25">
      <c r="A23" s="18"/>
      <c r="B23" s="18" t="s">
        <v>38</v>
      </c>
      <c r="C23" s="18"/>
      <c r="D23" s="18"/>
      <c r="E23" s="18"/>
      <c r="F23" s="18"/>
      <c r="G23" s="11"/>
      <c r="H23" s="32"/>
      <c r="I23" s="12"/>
    </row>
    <row r="24" spans="1:9" ht="24.75" customHeight="1" x14ac:dyDescent="0.25">
      <c r="A24" s="33"/>
      <c r="B24" s="33"/>
      <c r="C24" s="33"/>
      <c r="D24" s="33"/>
      <c r="E24" s="33"/>
      <c r="F24" s="33"/>
      <c r="G24" s="33"/>
      <c r="H24" s="34"/>
      <c r="I24" s="26"/>
    </row>
    <row r="25" spans="1:9" ht="24.75" customHeight="1" x14ac:dyDescent="0.25">
      <c r="A25" s="1"/>
      <c r="B25" s="11"/>
      <c r="C25" s="65">
        <v>8298</v>
      </c>
      <c r="D25" s="87"/>
      <c r="E25" s="88"/>
      <c r="F25" s="88"/>
      <c r="G25" s="88"/>
      <c r="H25" s="88"/>
      <c r="I25" s="88"/>
    </row>
    <row r="26" spans="1:9" ht="24.75" customHeight="1" x14ac:dyDescent="0.25">
      <c r="A26" s="86" t="s">
        <v>42</v>
      </c>
      <c r="B26" s="86"/>
      <c r="C26" s="86"/>
      <c r="D26" s="86"/>
      <c r="E26" s="86"/>
      <c r="F26" s="86"/>
      <c r="G26" s="86"/>
      <c r="H26" s="86"/>
      <c r="I26" s="86"/>
    </row>
    <row r="27" spans="1:9" ht="42" customHeight="1" x14ac:dyDescent="0.25">
      <c r="A27" s="14" t="s">
        <v>22</v>
      </c>
      <c r="B27" s="36" t="s">
        <v>23</v>
      </c>
      <c r="C27" s="36" t="s">
        <v>29</v>
      </c>
      <c r="D27" s="36" t="s">
        <v>30</v>
      </c>
      <c r="E27" s="36" t="s">
        <v>20</v>
      </c>
      <c r="F27" s="14" t="s">
        <v>34</v>
      </c>
      <c r="G27" s="14" t="s">
        <v>21</v>
      </c>
      <c r="H27" s="14" t="s">
        <v>31</v>
      </c>
      <c r="I27" s="14" t="s">
        <v>19</v>
      </c>
    </row>
    <row r="28" spans="1:9" ht="24.75" customHeight="1" x14ac:dyDescent="0.25">
      <c r="A28" s="21"/>
      <c r="B28" s="39" t="s">
        <v>36</v>
      </c>
      <c r="C28" s="24">
        <v>380</v>
      </c>
      <c r="D28" s="67" t="s">
        <v>95</v>
      </c>
      <c r="E28" s="31">
        <f>C$25*2</f>
        <v>16596</v>
      </c>
      <c r="F28" s="49"/>
      <c r="G28" s="50"/>
      <c r="H28" s="50"/>
      <c r="I28" s="51"/>
    </row>
    <row r="29" spans="1:9" ht="46.5" customHeight="1" x14ac:dyDescent="0.25">
      <c r="A29" s="21"/>
      <c r="B29" s="39" t="s">
        <v>60</v>
      </c>
      <c r="C29" s="24">
        <v>200</v>
      </c>
      <c r="D29" s="66" t="s">
        <v>96</v>
      </c>
      <c r="E29" s="31">
        <f>C25*3</f>
        <v>24894</v>
      </c>
      <c r="F29" s="49"/>
      <c r="G29" s="50"/>
      <c r="H29" s="50"/>
      <c r="I29" s="51"/>
    </row>
    <row r="30" spans="1:9" ht="24.75" customHeight="1" x14ac:dyDescent="0.25">
      <c r="A30" s="21"/>
      <c r="B30" s="39" t="s">
        <v>49</v>
      </c>
      <c r="C30" s="24">
        <v>500</v>
      </c>
      <c r="D30" s="66" t="s">
        <v>97</v>
      </c>
      <c r="E30" s="31">
        <f>C25*2</f>
        <v>16596</v>
      </c>
      <c r="F30" s="49"/>
      <c r="G30" s="50"/>
      <c r="H30" s="50"/>
      <c r="I30" s="51"/>
    </row>
    <row r="31" spans="1:9" ht="38.25" customHeight="1" x14ac:dyDescent="0.25">
      <c r="A31" s="21"/>
      <c r="B31" s="39" t="s">
        <v>61</v>
      </c>
      <c r="C31" s="24">
        <v>500</v>
      </c>
      <c r="D31" s="68" t="s">
        <v>62</v>
      </c>
      <c r="E31" s="31">
        <f>C25*2</f>
        <v>16596</v>
      </c>
      <c r="F31" s="49"/>
      <c r="G31" s="50"/>
      <c r="H31" s="50"/>
      <c r="I31" s="51"/>
    </row>
    <row r="32" spans="1:9" ht="24.75" customHeight="1" x14ac:dyDescent="0.25">
      <c r="A32" s="18"/>
      <c r="B32" s="18" t="s">
        <v>38</v>
      </c>
      <c r="C32" s="18"/>
      <c r="D32" s="18"/>
      <c r="E32" s="18"/>
      <c r="F32" s="18"/>
      <c r="G32" s="11"/>
      <c r="H32" s="32"/>
      <c r="I32" s="52"/>
    </row>
    <row r="33" spans="1:10" ht="25.5" customHeight="1" x14ac:dyDescent="0.25"/>
    <row r="34" spans="1:10" ht="25.5" customHeight="1" x14ac:dyDescent="0.25">
      <c r="A34" s="4"/>
      <c r="B34" s="4" t="s">
        <v>27</v>
      </c>
      <c r="C34" s="64">
        <v>18900</v>
      </c>
      <c r="D34" s="74"/>
      <c r="E34" s="75"/>
      <c r="F34" s="75"/>
      <c r="G34" s="75"/>
      <c r="H34" s="75"/>
      <c r="I34" s="76"/>
    </row>
    <row r="35" spans="1:10" ht="29.25" customHeight="1" x14ac:dyDescent="0.25">
      <c r="A35" s="86" t="s">
        <v>90</v>
      </c>
      <c r="B35" s="86"/>
      <c r="C35" s="86"/>
      <c r="D35" s="86"/>
      <c r="E35" s="86"/>
      <c r="F35" s="86"/>
      <c r="G35" s="86"/>
      <c r="H35" s="86"/>
      <c r="I35" s="86"/>
    </row>
    <row r="36" spans="1:10" ht="14.25" customHeight="1" x14ac:dyDescent="0.25">
      <c r="A36" s="29"/>
      <c r="B36" s="29"/>
      <c r="C36" s="29"/>
      <c r="D36" s="29"/>
      <c r="E36" s="29"/>
      <c r="F36" s="29"/>
      <c r="G36" s="29"/>
      <c r="H36" s="29"/>
      <c r="I36" s="29"/>
    </row>
    <row r="37" spans="1:10" ht="60" x14ac:dyDescent="0.25">
      <c r="A37" s="14" t="s">
        <v>22</v>
      </c>
      <c r="B37" s="14" t="s">
        <v>23</v>
      </c>
      <c r="C37" s="14" t="s">
        <v>29</v>
      </c>
      <c r="D37" s="14" t="s">
        <v>30</v>
      </c>
      <c r="E37" s="14" t="s">
        <v>28</v>
      </c>
      <c r="F37" s="14" t="s">
        <v>33</v>
      </c>
      <c r="G37" s="14" t="s">
        <v>21</v>
      </c>
      <c r="H37" s="14" t="s">
        <v>31</v>
      </c>
      <c r="I37" s="14" t="s">
        <v>19</v>
      </c>
    </row>
    <row r="38" spans="1:10" ht="18" customHeight="1" x14ac:dyDescent="0.25">
      <c r="A38" s="21"/>
      <c r="B38" s="22" t="s">
        <v>63</v>
      </c>
      <c r="C38" s="24">
        <v>500</v>
      </c>
      <c r="D38" s="61" t="s">
        <v>55</v>
      </c>
      <c r="E38" s="31">
        <f>2*C34</f>
        <v>37800</v>
      </c>
      <c r="F38" s="49"/>
      <c r="G38" s="53"/>
      <c r="H38" s="50"/>
      <c r="I38" s="54"/>
    </row>
    <row r="39" spans="1:10" ht="18" customHeight="1" x14ac:dyDescent="0.25">
      <c r="A39" s="21"/>
      <c r="B39" s="22" t="s">
        <v>64</v>
      </c>
      <c r="C39" s="24">
        <v>500</v>
      </c>
      <c r="D39" s="61" t="s">
        <v>55</v>
      </c>
      <c r="E39" s="31">
        <f>2*C34</f>
        <v>37800</v>
      </c>
      <c r="F39" s="49"/>
      <c r="G39" s="53"/>
      <c r="H39" s="50"/>
      <c r="I39" s="54"/>
    </row>
    <row r="40" spans="1:10" ht="18" customHeight="1" x14ac:dyDescent="0.25">
      <c r="A40" s="21"/>
      <c r="B40" s="22" t="s">
        <v>24</v>
      </c>
      <c r="C40" s="24">
        <v>170</v>
      </c>
      <c r="D40" s="62" t="s">
        <v>78</v>
      </c>
      <c r="E40" s="31">
        <f>3*C34</f>
        <v>56700</v>
      </c>
      <c r="F40" s="49"/>
      <c r="G40" s="53"/>
      <c r="H40" s="50"/>
      <c r="I40" s="54"/>
    </row>
    <row r="41" spans="1:10" ht="18" customHeight="1" x14ac:dyDescent="0.25">
      <c r="A41" s="21"/>
      <c r="B41" s="22" t="s">
        <v>65</v>
      </c>
      <c r="C41" s="57" t="s">
        <v>54</v>
      </c>
      <c r="D41" s="62" t="s">
        <v>73</v>
      </c>
      <c r="E41" s="31">
        <f>30*C34</f>
        <v>567000</v>
      </c>
      <c r="F41" s="49"/>
      <c r="G41" s="53"/>
      <c r="H41" s="50"/>
      <c r="I41" s="54"/>
      <c r="J41" t="s">
        <v>35</v>
      </c>
    </row>
    <row r="42" spans="1:10" ht="18" customHeight="1" x14ac:dyDescent="0.25">
      <c r="A42" s="21"/>
      <c r="B42" s="22" t="s">
        <v>25</v>
      </c>
      <c r="C42" s="24">
        <v>380</v>
      </c>
      <c r="D42" s="61" t="s">
        <v>57</v>
      </c>
      <c r="E42" s="31">
        <f>1*C34</f>
        <v>18900</v>
      </c>
      <c r="F42" s="49"/>
      <c r="G42" s="53"/>
      <c r="H42" s="50"/>
      <c r="I42" s="54"/>
    </row>
    <row r="43" spans="1:10" ht="18" customHeight="1" x14ac:dyDescent="0.25">
      <c r="A43" s="21"/>
      <c r="B43" s="22" t="s">
        <v>48</v>
      </c>
      <c r="C43" s="24">
        <v>250</v>
      </c>
      <c r="D43" s="61" t="s">
        <v>74</v>
      </c>
      <c r="E43" s="31">
        <f>2*C34</f>
        <v>37800</v>
      </c>
      <c r="F43" s="49"/>
      <c r="G43" s="53"/>
      <c r="H43" s="50"/>
      <c r="I43" s="54"/>
    </row>
    <row r="44" spans="1:10" ht="18" customHeight="1" x14ac:dyDescent="0.25">
      <c r="A44" s="21"/>
      <c r="B44" s="22" t="s">
        <v>66</v>
      </c>
      <c r="C44" s="24">
        <v>500</v>
      </c>
      <c r="D44" s="61" t="s">
        <v>55</v>
      </c>
      <c r="E44" s="31">
        <f>3*C34</f>
        <v>56700</v>
      </c>
      <c r="F44" s="49"/>
      <c r="G44" s="53"/>
      <c r="H44" s="50"/>
      <c r="I44" s="54"/>
    </row>
    <row r="45" spans="1:10" ht="18" customHeight="1" x14ac:dyDescent="0.25">
      <c r="A45" s="21"/>
      <c r="B45" s="22" t="s">
        <v>47</v>
      </c>
      <c r="C45" s="24">
        <v>500</v>
      </c>
      <c r="D45" s="61" t="s">
        <v>55</v>
      </c>
      <c r="E45" s="31">
        <f>1*C34</f>
        <v>18900</v>
      </c>
      <c r="F45" s="49"/>
      <c r="G45" s="53"/>
      <c r="H45" s="50"/>
      <c r="I45" s="54"/>
    </row>
    <row r="46" spans="1:10" ht="18" customHeight="1" x14ac:dyDescent="0.25">
      <c r="A46" s="21"/>
      <c r="B46" s="22" t="s">
        <v>67</v>
      </c>
      <c r="C46" s="24">
        <v>500</v>
      </c>
      <c r="D46" s="62" t="s">
        <v>68</v>
      </c>
      <c r="E46" s="31">
        <f>2*C34</f>
        <v>37800</v>
      </c>
      <c r="F46" s="49"/>
      <c r="G46" s="53"/>
      <c r="H46" s="50"/>
      <c r="I46" s="54"/>
    </row>
    <row r="47" spans="1:10" ht="24" customHeight="1" x14ac:dyDescent="0.25">
      <c r="A47" s="21"/>
      <c r="B47" s="22" t="s">
        <v>69</v>
      </c>
      <c r="C47" s="24">
        <v>1000</v>
      </c>
      <c r="D47" s="63" t="s">
        <v>70</v>
      </c>
      <c r="E47" s="31">
        <f>1*C34</f>
        <v>18900</v>
      </c>
      <c r="F47" s="49"/>
      <c r="G47" s="53"/>
      <c r="H47" s="50"/>
      <c r="I47" s="54"/>
    </row>
    <row r="48" spans="1:10" ht="18" customHeight="1" x14ac:dyDescent="0.25">
      <c r="A48" s="21"/>
      <c r="B48" s="22" t="s">
        <v>51</v>
      </c>
      <c r="C48" s="24">
        <v>500</v>
      </c>
      <c r="D48" s="62" t="s">
        <v>62</v>
      </c>
      <c r="E48" s="31">
        <f>2*C34</f>
        <v>37800</v>
      </c>
      <c r="F48" s="49"/>
      <c r="G48" s="53"/>
      <c r="H48" s="50"/>
      <c r="I48" s="54"/>
    </row>
    <row r="49" spans="1:9" ht="18" customHeight="1" x14ac:dyDescent="0.25">
      <c r="A49" s="21"/>
      <c r="B49" s="22" t="s">
        <v>71</v>
      </c>
      <c r="C49" s="24">
        <v>500</v>
      </c>
      <c r="D49" s="62" t="s">
        <v>62</v>
      </c>
      <c r="E49" s="31">
        <f>1*C34</f>
        <v>18900</v>
      </c>
      <c r="F49" s="49"/>
      <c r="G49" s="53"/>
      <c r="H49" s="50"/>
      <c r="I49" s="54"/>
    </row>
    <row r="50" spans="1:9" ht="18" customHeight="1" x14ac:dyDescent="0.25">
      <c r="A50" s="21"/>
      <c r="B50" s="22" t="s">
        <v>53</v>
      </c>
      <c r="C50" s="24">
        <v>500</v>
      </c>
      <c r="D50" s="62" t="s">
        <v>62</v>
      </c>
      <c r="E50" s="31">
        <f>1*C34</f>
        <v>18900</v>
      </c>
      <c r="F50" s="49"/>
      <c r="G50" s="53"/>
      <c r="H50" s="50"/>
      <c r="I50" s="54"/>
    </row>
    <row r="51" spans="1:9" ht="39.75" customHeight="1" x14ac:dyDescent="0.25">
      <c r="A51" s="21"/>
      <c r="B51" s="22" t="s">
        <v>72</v>
      </c>
      <c r="C51" s="24">
        <v>500</v>
      </c>
      <c r="D51" s="62" t="s">
        <v>62</v>
      </c>
      <c r="E51" s="31">
        <f>3*C34</f>
        <v>56700</v>
      </c>
      <c r="F51" s="49"/>
      <c r="G51" s="53"/>
      <c r="H51" s="50"/>
      <c r="I51" s="54"/>
    </row>
    <row r="52" spans="1:9" ht="24.75" customHeight="1" x14ac:dyDescent="0.25">
      <c r="A52" s="18"/>
      <c r="B52" s="18" t="s">
        <v>38</v>
      </c>
      <c r="C52" s="18"/>
      <c r="D52" s="18"/>
      <c r="E52" s="18"/>
      <c r="F52" s="18"/>
      <c r="G52" s="11"/>
      <c r="H52" s="32"/>
      <c r="I52" s="52"/>
    </row>
    <row r="54" spans="1:9" ht="15" customHeight="1" x14ac:dyDescent="0.25">
      <c r="A54" s="1"/>
      <c r="B54" s="11"/>
      <c r="C54" s="64">
        <v>11859</v>
      </c>
      <c r="D54" s="87"/>
      <c r="E54" s="88"/>
      <c r="F54" s="88"/>
      <c r="G54" s="88"/>
      <c r="H54" s="88"/>
      <c r="I54" s="88"/>
    </row>
    <row r="55" spans="1:9" ht="26.25" customHeight="1" x14ac:dyDescent="0.25">
      <c r="A55" s="86" t="s">
        <v>92</v>
      </c>
      <c r="B55" s="86"/>
      <c r="C55" s="86"/>
      <c r="D55" s="86"/>
      <c r="E55" s="86"/>
      <c r="F55" s="86"/>
      <c r="G55" s="86"/>
      <c r="H55" s="86"/>
      <c r="I55" s="86"/>
    </row>
    <row r="56" spans="1:9" ht="42" customHeight="1" x14ac:dyDescent="0.25">
      <c r="A56" s="14" t="s">
        <v>22</v>
      </c>
      <c r="B56" s="36" t="s">
        <v>23</v>
      </c>
      <c r="C56" s="36" t="s">
        <v>29</v>
      </c>
      <c r="D56" s="36" t="s">
        <v>30</v>
      </c>
      <c r="E56" s="36" t="s">
        <v>20</v>
      </c>
      <c r="F56" s="14" t="s">
        <v>34</v>
      </c>
      <c r="G56" s="14" t="s">
        <v>21</v>
      </c>
      <c r="H56" s="14" t="s">
        <v>31</v>
      </c>
      <c r="I56" s="14" t="s">
        <v>19</v>
      </c>
    </row>
    <row r="57" spans="1:9" ht="22.5" customHeight="1" x14ac:dyDescent="0.25">
      <c r="A57" s="21"/>
      <c r="B57" s="38" t="s">
        <v>65</v>
      </c>
      <c r="C57" s="44" t="s">
        <v>76</v>
      </c>
      <c r="D57" s="61" t="s">
        <v>73</v>
      </c>
      <c r="E57" s="46">
        <f>30*C54</f>
        <v>355770</v>
      </c>
      <c r="F57" s="49"/>
      <c r="G57" s="50"/>
      <c r="H57" s="50"/>
      <c r="I57" s="51"/>
    </row>
    <row r="58" spans="1:9" ht="26.25" customHeight="1" x14ac:dyDescent="0.25">
      <c r="A58" s="21"/>
      <c r="B58" s="38" t="s">
        <v>36</v>
      </c>
      <c r="C58" s="59">
        <v>380</v>
      </c>
      <c r="D58" s="61" t="s">
        <v>77</v>
      </c>
      <c r="E58" s="46">
        <f>2*C54</f>
        <v>23718</v>
      </c>
      <c r="F58" s="49"/>
      <c r="G58" s="50"/>
      <c r="H58" s="50"/>
      <c r="I58" s="51"/>
    </row>
    <row r="59" spans="1:9" ht="28.5" customHeight="1" x14ac:dyDescent="0.25">
      <c r="A59" s="21"/>
      <c r="B59" s="38" t="s">
        <v>37</v>
      </c>
      <c r="C59" s="59" t="s">
        <v>39</v>
      </c>
      <c r="D59" s="61" t="s">
        <v>79</v>
      </c>
      <c r="E59" s="46">
        <f>3*C54</f>
        <v>35577</v>
      </c>
      <c r="F59" s="49"/>
      <c r="G59" s="50"/>
      <c r="H59" s="50"/>
      <c r="I59" s="51"/>
    </row>
    <row r="60" spans="1:9" ht="44.25" customHeight="1" x14ac:dyDescent="0.25">
      <c r="A60" s="21"/>
      <c r="B60" s="38" t="s">
        <v>75</v>
      </c>
      <c r="C60" s="59">
        <v>500</v>
      </c>
      <c r="D60" s="61" t="s">
        <v>62</v>
      </c>
      <c r="E60" s="46">
        <f>3*C54</f>
        <v>35577</v>
      </c>
      <c r="F60" s="49"/>
      <c r="G60" s="50"/>
      <c r="H60" s="50"/>
      <c r="I60" s="51"/>
    </row>
    <row r="61" spans="1:9" ht="24.75" customHeight="1" x14ac:dyDescent="0.25">
      <c r="A61" s="18"/>
      <c r="B61" s="18" t="s">
        <v>38</v>
      </c>
      <c r="C61" s="18"/>
      <c r="D61" s="18"/>
      <c r="E61" s="18"/>
      <c r="F61" s="18"/>
      <c r="G61" s="11"/>
      <c r="H61" s="32"/>
      <c r="I61" s="52"/>
    </row>
    <row r="62" spans="1:9" ht="15" customHeight="1" x14ac:dyDescent="0.25"/>
    <row r="64" spans="1:9" ht="21.75" customHeight="1" x14ac:dyDescent="0.25">
      <c r="A64" s="4"/>
      <c r="B64" s="4" t="s">
        <v>27</v>
      </c>
      <c r="C64" s="65">
        <v>9600</v>
      </c>
      <c r="D64" s="80"/>
      <c r="E64" s="80"/>
      <c r="F64" s="80"/>
      <c r="G64" s="80"/>
      <c r="H64" s="80"/>
      <c r="I64" s="80"/>
    </row>
    <row r="65" spans="1:9" ht="28.5" customHeight="1" x14ac:dyDescent="0.25">
      <c r="A65" s="90" t="s">
        <v>100</v>
      </c>
      <c r="B65" s="91"/>
      <c r="C65" s="91"/>
      <c r="D65" s="91"/>
      <c r="E65" s="91"/>
      <c r="F65" s="91"/>
      <c r="G65" s="91"/>
      <c r="H65" s="91"/>
      <c r="I65" s="92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ht="55.5" customHeight="1" x14ac:dyDescent="0.25">
      <c r="A67" s="14" t="s">
        <v>22</v>
      </c>
      <c r="B67" s="14" t="s">
        <v>23</v>
      </c>
      <c r="C67" s="14" t="s">
        <v>29</v>
      </c>
      <c r="D67" s="14" t="s">
        <v>30</v>
      </c>
      <c r="E67" s="14" t="s">
        <v>28</v>
      </c>
      <c r="F67" s="14" t="s">
        <v>33</v>
      </c>
      <c r="G67" s="14" t="s">
        <v>21</v>
      </c>
      <c r="H67" s="14" t="s">
        <v>31</v>
      </c>
      <c r="I67" s="14" t="s">
        <v>19</v>
      </c>
    </row>
    <row r="68" spans="1:9" ht="22.5" customHeight="1" x14ac:dyDescent="0.25">
      <c r="A68" s="21"/>
      <c r="B68" s="22" t="s">
        <v>80</v>
      </c>
      <c r="C68" s="24">
        <v>500</v>
      </c>
      <c r="D68" s="60" t="s">
        <v>86</v>
      </c>
      <c r="E68" s="31">
        <f>1*C64</f>
        <v>9600</v>
      </c>
      <c r="F68" s="35"/>
      <c r="G68" s="51"/>
      <c r="H68" s="50"/>
      <c r="I68" s="51"/>
    </row>
    <row r="69" spans="1:9" ht="22.5" customHeight="1" x14ac:dyDescent="0.25">
      <c r="A69" s="21"/>
      <c r="B69" s="22" t="s">
        <v>81</v>
      </c>
      <c r="C69" s="24">
        <v>500</v>
      </c>
      <c r="D69" s="60" t="s">
        <v>86</v>
      </c>
      <c r="E69" s="31">
        <f>1*C64</f>
        <v>9600</v>
      </c>
      <c r="F69" s="35"/>
      <c r="G69" s="51"/>
      <c r="H69" s="50"/>
      <c r="I69" s="51"/>
    </row>
    <row r="70" spans="1:9" ht="22.5" customHeight="1" x14ac:dyDescent="0.25">
      <c r="A70" s="21"/>
      <c r="B70" s="22" t="s">
        <v>45</v>
      </c>
      <c r="C70" s="57" t="s">
        <v>85</v>
      </c>
      <c r="D70" s="23" t="s">
        <v>73</v>
      </c>
      <c r="E70" s="31">
        <f>15*C64</f>
        <v>144000</v>
      </c>
      <c r="F70" s="35"/>
      <c r="G70" s="51"/>
      <c r="H70" s="50"/>
      <c r="I70" s="51"/>
    </row>
    <row r="71" spans="1:9" ht="22.5" customHeight="1" x14ac:dyDescent="0.25">
      <c r="A71" s="21"/>
      <c r="B71" s="22" t="s">
        <v>48</v>
      </c>
      <c r="C71" s="24">
        <v>250</v>
      </c>
      <c r="D71" s="23" t="s">
        <v>74</v>
      </c>
      <c r="E71" s="31">
        <f>2*C64</f>
        <v>19200</v>
      </c>
      <c r="F71" s="35"/>
      <c r="G71" s="51"/>
      <c r="H71" s="50"/>
      <c r="I71" s="51"/>
    </row>
    <row r="72" spans="1:9" ht="22.5" customHeight="1" x14ac:dyDescent="0.25">
      <c r="A72" s="21"/>
      <c r="B72" s="22" t="s">
        <v>66</v>
      </c>
      <c r="C72" s="24">
        <v>500</v>
      </c>
      <c r="D72" s="23" t="s">
        <v>55</v>
      </c>
      <c r="E72" s="31">
        <f>2*C64</f>
        <v>19200</v>
      </c>
      <c r="F72" s="35"/>
      <c r="G72" s="51"/>
      <c r="H72" s="50"/>
      <c r="I72" s="51"/>
    </row>
    <row r="73" spans="1:9" ht="22.5" customHeight="1" x14ac:dyDescent="0.25">
      <c r="A73" s="21"/>
      <c r="B73" s="22" t="s">
        <v>47</v>
      </c>
      <c r="C73" s="24">
        <v>500</v>
      </c>
      <c r="D73" s="23" t="s">
        <v>55</v>
      </c>
      <c r="E73" s="31">
        <f>1*C64</f>
        <v>9600</v>
      </c>
      <c r="F73" s="35"/>
      <c r="G73" s="51"/>
      <c r="H73" s="50"/>
      <c r="I73" s="51"/>
    </row>
    <row r="74" spans="1:9" ht="26.25" customHeight="1" x14ac:dyDescent="0.25">
      <c r="A74" s="21"/>
      <c r="B74" s="22" t="s">
        <v>82</v>
      </c>
      <c r="C74" s="24">
        <v>500</v>
      </c>
      <c r="D74" s="23" t="s">
        <v>87</v>
      </c>
      <c r="E74" s="31">
        <f>1*C64</f>
        <v>9600</v>
      </c>
      <c r="F74" s="35"/>
      <c r="G74" s="51"/>
      <c r="H74" s="50"/>
      <c r="I74" s="51"/>
    </row>
    <row r="75" spans="1:9" ht="22.5" customHeight="1" x14ac:dyDescent="0.25">
      <c r="A75" s="21"/>
      <c r="B75" s="22" t="s">
        <v>51</v>
      </c>
      <c r="C75" s="24">
        <v>500</v>
      </c>
      <c r="D75" s="23" t="s">
        <v>62</v>
      </c>
      <c r="E75" s="31">
        <f>2*C64</f>
        <v>19200</v>
      </c>
      <c r="F75" s="35"/>
      <c r="G75" s="51"/>
      <c r="H75" s="50"/>
      <c r="I75" s="51"/>
    </row>
    <row r="76" spans="1:9" ht="22.5" customHeight="1" x14ac:dyDescent="0.25">
      <c r="A76" s="21"/>
      <c r="B76" s="22" t="s">
        <v>71</v>
      </c>
      <c r="C76" s="24">
        <v>500</v>
      </c>
      <c r="D76" s="23" t="s">
        <v>62</v>
      </c>
      <c r="E76" s="31">
        <f>1*C64</f>
        <v>9600</v>
      </c>
      <c r="F76" s="35"/>
      <c r="G76" s="51"/>
      <c r="H76" s="50"/>
      <c r="I76" s="51"/>
    </row>
    <row r="77" spans="1:9" ht="22.5" customHeight="1" x14ac:dyDescent="0.25">
      <c r="A77" s="21"/>
      <c r="B77" s="22" t="s">
        <v>83</v>
      </c>
      <c r="C77" s="24">
        <v>500</v>
      </c>
      <c r="D77" s="23" t="s">
        <v>62</v>
      </c>
      <c r="E77" s="31">
        <f>1*C64</f>
        <v>9600</v>
      </c>
      <c r="F77" s="35"/>
      <c r="G77" s="51"/>
      <c r="H77" s="50"/>
      <c r="I77" s="51"/>
    </row>
    <row r="78" spans="1:9" ht="37.5" customHeight="1" x14ac:dyDescent="0.25">
      <c r="A78" s="21"/>
      <c r="B78" s="22" t="s">
        <v>84</v>
      </c>
      <c r="C78" s="28">
        <v>500</v>
      </c>
      <c r="D78" s="23" t="s">
        <v>62</v>
      </c>
      <c r="E78" s="31">
        <f>4*C64</f>
        <v>38400</v>
      </c>
      <c r="F78" s="35"/>
      <c r="G78" s="51"/>
      <c r="H78" s="50"/>
      <c r="I78" s="51"/>
    </row>
    <row r="79" spans="1:9" ht="24.75" customHeight="1" x14ac:dyDescent="0.25">
      <c r="A79" s="18"/>
      <c r="B79" s="18" t="s">
        <v>38</v>
      </c>
      <c r="C79" s="18"/>
      <c r="D79" s="18"/>
      <c r="E79" s="18"/>
      <c r="F79" s="18"/>
      <c r="G79" s="11"/>
      <c r="H79" s="32"/>
      <c r="I79" s="52"/>
    </row>
    <row r="80" spans="1:9" ht="24.75" customHeight="1" x14ac:dyDescent="0.25">
      <c r="A80" s="33"/>
      <c r="B80" s="33"/>
      <c r="C80" s="33"/>
      <c r="D80" s="33"/>
      <c r="E80" s="33"/>
      <c r="F80" s="33"/>
      <c r="G80" s="33"/>
      <c r="H80" s="34"/>
      <c r="I80" s="26"/>
    </row>
    <row r="81" spans="1:9" ht="24.75" customHeight="1" x14ac:dyDescent="0.25">
      <c r="A81" s="1"/>
      <c r="B81" s="11"/>
      <c r="C81" s="65">
        <v>3825</v>
      </c>
      <c r="D81" s="73"/>
      <c r="E81" s="73"/>
      <c r="F81" s="73"/>
      <c r="G81" s="73"/>
      <c r="H81" s="73"/>
      <c r="I81" s="73"/>
    </row>
    <row r="82" spans="1:9" ht="24.75" customHeight="1" x14ac:dyDescent="0.25">
      <c r="A82" s="89" t="s">
        <v>91</v>
      </c>
      <c r="B82" s="89"/>
      <c r="C82" s="89"/>
      <c r="D82" s="89"/>
      <c r="E82" s="89"/>
      <c r="F82" s="89"/>
      <c r="G82" s="89"/>
      <c r="H82" s="89"/>
      <c r="I82" s="89"/>
    </row>
    <row r="83" spans="1:9" ht="44.25" customHeight="1" x14ac:dyDescent="0.25">
      <c r="A83" s="14" t="s">
        <v>22</v>
      </c>
      <c r="B83" s="36" t="s">
        <v>23</v>
      </c>
      <c r="C83" s="36" t="s">
        <v>29</v>
      </c>
      <c r="D83" s="36" t="s">
        <v>30</v>
      </c>
      <c r="E83" s="36" t="s">
        <v>20</v>
      </c>
      <c r="F83" s="14" t="s">
        <v>34</v>
      </c>
      <c r="G83" s="14" t="s">
        <v>21</v>
      </c>
      <c r="H83" s="14" t="s">
        <v>31</v>
      </c>
      <c r="I83" s="14" t="s">
        <v>19</v>
      </c>
    </row>
    <row r="84" spans="1:9" ht="24.75" customHeight="1" x14ac:dyDescent="0.25">
      <c r="A84" s="21"/>
      <c r="B84" s="38" t="s">
        <v>65</v>
      </c>
      <c r="C84" s="57" t="s">
        <v>88</v>
      </c>
      <c r="D84" s="42" t="s">
        <v>73</v>
      </c>
      <c r="E84" s="31">
        <f>15*C81</f>
        <v>57375</v>
      </c>
      <c r="F84" s="49"/>
      <c r="G84" s="50"/>
      <c r="H84" s="50"/>
      <c r="I84" s="51"/>
    </row>
    <row r="85" spans="1:9" ht="29.25" customHeight="1" x14ac:dyDescent="0.25">
      <c r="A85" s="21"/>
      <c r="B85" s="38" t="s">
        <v>37</v>
      </c>
      <c r="C85" s="42" t="s">
        <v>39</v>
      </c>
      <c r="D85" s="35" t="s">
        <v>99</v>
      </c>
      <c r="E85" s="31">
        <f>3*C81</f>
        <v>11475</v>
      </c>
      <c r="F85" s="49"/>
      <c r="G85" s="50"/>
      <c r="H85" s="50"/>
      <c r="I85" s="51"/>
    </row>
    <row r="86" spans="1:9" ht="38.25" x14ac:dyDescent="0.25">
      <c r="A86" s="21"/>
      <c r="B86" s="38" t="s">
        <v>98</v>
      </c>
      <c r="C86" s="42">
        <v>500</v>
      </c>
      <c r="D86" s="42" t="s">
        <v>62</v>
      </c>
      <c r="E86" s="31">
        <f>2*C81</f>
        <v>7650</v>
      </c>
      <c r="F86" s="49"/>
      <c r="G86" s="50"/>
      <c r="H86" s="50"/>
      <c r="I86" s="51"/>
    </row>
    <row r="87" spans="1:9" ht="24.75" customHeight="1" x14ac:dyDescent="0.25">
      <c r="A87" s="18"/>
      <c r="B87" s="18" t="s">
        <v>38</v>
      </c>
      <c r="C87" s="18"/>
      <c r="D87" s="18"/>
      <c r="E87" s="18"/>
      <c r="F87" s="18"/>
      <c r="G87" s="11"/>
      <c r="H87" s="32"/>
      <c r="I87" s="52"/>
    </row>
    <row r="88" spans="1:9" ht="25.5" customHeight="1" x14ac:dyDescent="0.25">
      <c r="A88" s="73" t="s">
        <v>19</v>
      </c>
      <c r="B88" s="73"/>
      <c r="C88" s="73"/>
      <c r="D88" s="73"/>
      <c r="E88" s="73"/>
      <c r="F88" s="73"/>
      <c r="G88" s="73"/>
      <c r="H88" s="73"/>
      <c r="I88" s="47"/>
    </row>
    <row r="89" spans="1:9" ht="14.25" customHeight="1" x14ac:dyDescent="0.25">
      <c r="A89" s="43"/>
      <c r="B89" s="37"/>
      <c r="C89" s="40"/>
      <c r="D89" s="44"/>
      <c r="E89" s="41"/>
      <c r="F89" s="41"/>
      <c r="G89" s="55"/>
      <c r="H89" s="45"/>
      <c r="I89" s="45"/>
    </row>
    <row r="90" spans="1:9" x14ac:dyDescent="0.25">
      <c r="A90" s="43"/>
      <c r="B90" s="37"/>
      <c r="C90" s="40"/>
      <c r="D90" s="44"/>
      <c r="E90" s="41"/>
      <c r="F90" s="41"/>
      <c r="G90" s="55"/>
      <c r="H90" s="45"/>
      <c r="I90" s="45"/>
    </row>
    <row r="91" spans="1:9" x14ac:dyDescent="0.25">
      <c r="A91" t="s">
        <v>6</v>
      </c>
    </row>
    <row r="92" spans="1:9" x14ac:dyDescent="0.25">
      <c r="A92" t="s">
        <v>7</v>
      </c>
      <c r="F92" s="56"/>
    </row>
    <row r="93" spans="1:9" x14ac:dyDescent="0.25">
      <c r="A93" t="s">
        <v>32</v>
      </c>
    </row>
    <row r="94" spans="1:9" x14ac:dyDescent="0.25">
      <c r="A94" t="s">
        <v>9</v>
      </c>
    </row>
    <row r="95" spans="1:9" x14ac:dyDescent="0.25">
      <c r="A95" t="s">
        <v>10</v>
      </c>
      <c r="F95" s="56"/>
    </row>
    <row r="96" spans="1:9" x14ac:dyDescent="0.25">
      <c r="A96" t="s">
        <v>11</v>
      </c>
    </row>
    <row r="97" spans="1:1" x14ac:dyDescent="0.25">
      <c r="A97" t="s">
        <v>12</v>
      </c>
    </row>
    <row r="98" spans="1:1" x14ac:dyDescent="0.25">
      <c r="A98" t="s">
        <v>13</v>
      </c>
    </row>
  </sheetData>
  <mergeCells count="16">
    <mergeCell ref="A88:H88"/>
    <mergeCell ref="D34:I34"/>
    <mergeCell ref="D4:I4"/>
    <mergeCell ref="D64:I64"/>
    <mergeCell ref="A1:I1"/>
    <mergeCell ref="A2:I2"/>
    <mergeCell ref="A6:I6"/>
    <mergeCell ref="A5:I5"/>
    <mergeCell ref="A35:I35"/>
    <mergeCell ref="A26:I26"/>
    <mergeCell ref="D25:I25"/>
    <mergeCell ref="D81:I81"/>
    <mergeCell ref="A82:I82"/>
    <mergeCell ref="D54:I54"/>
    <mergeCell ref="A55:I55"/>
    <mergeCell ref="A65:I65"/>
  </mergeCells>
  <printOptions horizontalCentered="1"/>
  <pageMargins left="0.31496062992125984" right="0.31496062992125984" top="0.35433070866141736" bottom="0.35433070866141736" header="0.31496062992125984" footer="0.31496062992125984"/>
  <pageSetup scale="74" orientation="landscape" r:id="rId1"/>
  <rowBreaks count="3" manualBreakCount="3">
    <brk id="24" max="8" man="1"/>
    <brk id="52" max="8" man="1"/>
    <brk id="8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anexo económico  </vt:lpstr>
      <vt:lpstr>'anexo económico  '!Área_de_impresión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ESMERALDA RODRIGUEZ RODRIGUEZ</cp:lastModifiedBy>
  <cp:lastPrinted>2024-05-29T22:42:21Z</cp:lastPrinted>
  <dcterms:created xsi:type="dcterms:W3CDTF">2015-01-18T19:31:39Z</dcterms:created>
  <dcterms:modified xsi:type="dcterms:W3CDTF">2025-09-01T18:50:15Z</dcterms:modified>
</cp:coreProperties>
</file>