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.merizalde\Desktop\CARLOS MERIZALDE\GESTION\SEPTIEMBRE\XXXX-2025 PROCESO 28 SD 2 OFERTAS MAYOR 300 SMLMV\02 ANEXOS\"/>
    </mc:Choice>
  </mc:AlternateContent>
  <bookViews>
    <workbookView xWindow="0" yWindow="0" windowWidth="14220" windowHeight="8655"/>
  </bookViews>
  <sheets>
    <sheet name="Anexo 5 sacatin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69" i="1" s="1"/>
  <c r="G67" i="1"/>
  <c r="G66" i="1"/>
  <c r="G65" i="1"/>
  <c r="G64" i="1"/>
  <c r="G63" i="1"/>
  <c r="G61" i="1"/>
  <c r="G60" i="1"/>
  <c r="G58" i="1"/>
  <c r="G57" i="1"/>
  <c r="G56" i="1"/>
  <c r="G55" i="1"/>
  <c r="G54" i="1"/>
  <c r="G53" i="1"/>
  <c r="G52" i="1"/>
  <c r="G51" i="1"/>
  <c r="G50" i="1"/>
  <c r="G49" i="1"/>
  <c r="G47" i="1"/>
  <c r="G46" i="1"/>
  <c r="G45" i="1"/>
  <c r="G44" i="1"/>
  <c r="G43" i="1" s="1"/>
  <c r="G41" i="1"/>
  <c r="G40" i="1"/>
  <c r="G39" i="1"/>
  <c r="G38" i="1"/>
  <c r="G37" i="1" s="1"/>
  <c r="G35" i="1"/>
  <c r="G34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6" i="1"/>
  <c r="G15" i="1"/>
  <c r="G14" i="1"/>
  <c r="G18" i="1" l="1"/>
  <c r="G13" i="1"/>
  <c r="G33" i="1"/>
  <c r="G12" i="1"/>
  <c r="G72" i="1" l="1"/>
  <c r="G74" i="1"/>
  <c r="G75" i="1" s="1"/>
  <c r="G73" i="1"/>
  <c r="G76" i="1" l="1"/>
</calcChain>
</file>

<file path=xl/sharedStrings.xml><?xml version="1.0" encoding="utf-8"?>
<sst xmlns="http://schemas.openxmlformats.org/spreadsheetml/2006/main" count="151" uniqueCount="116">
  <si>
    <t>ESE METROSALUD</t>
  </si>
  <si>
    <t>DIRECCION ADMINISTATIVA</t>
  </si>
  <si>
    <t>ANEXO 5</t>
  </si>
  <si>
    <t>ÍTEM</t>
  </si>
  <si>
    <t>DESCRIPCIÓN</t>
  </si>
  <si>
    <t>UNIDAD</t>
  </si>
  <si>
    <t>CANTIDAD</t>
  </si>
  <si>
    <t xml:space="preserve">PROPONENTE UNO </t>
  </si>
  <si>
    <t>SOLUAIRES</t>
  </si>
  <si>
    <t xml:space="preserve"> VALOR UNITARIO  </t>
  </si>
  <si>
    <t xml:space="preserve"> VALOR TOTAL  </t>
  </si>
  <si>
    <t xml:space="preserve">EDIFICIO ADMINISTRATIVO SACATIN </t>
  </si>
  <si>
    <t>EQUIPOS</t>
  </si>
  <si>
    <t>1.1</t>
  </si>
  <si>
    <t>Suministro transporte e instalación de Central 5TR R410 incluye Refrigerante ecológico 410 y todo lo necesario para su correcta instalación y funcionamiento.</t>
  </si>
  <si>
    <t>un</t>
  </si>
  <si>
    <t>1.2</t>
  </si>
  <si>
    <t>Compra, transporte, instalación y puesta en servicio de TERMOSTATO PROGRAMABLE</t>
  </si>
  <si>
    <t>1.3</t>
  </si>
  <si>
    <t>Suministro transporte e instalación de Extracción 200 cfm incluye todo lo necesario para su correcta instalación y funcionamiento.</t>
  </si>
  <si>
    <t xml:space="preserve">   TUBERÍAS - ACCESORIOS</t>
  </si>
  <si>
    <t>2.1</t>
  </si>
  <si>
    <r>
      <t xml:space="preserve">Tubería Rígida de cobre tipo "L" para la succión de diámetro </t>
    </r>
    <r>
      <rPr>
        <b/>
        <sz val="9"/>
        <color theme="1"/>
        <rFont val="Calibri"/>
        <family val="2"/>
        <scheme val="minor"/>
      </rPr>
      <t xml:space="preserve"> 1 1//8"</t>
    </r>
    <r>
      <rPr>
        <sz val="9"/>
        <color theme="1"/>
        <rFont val="Calibri"/>
        <family val="2"/>
        <scheme val="minor"/>
      </rPr>
      <t xml:space="preserve">, aislada con rubatex de 1/2" de espesor. Incluye: Soportes (tipo ménsula, cuelga, correa o cualquier otro necesario), anclajes, elementos de sujeción, codos, uniones  y demás accesorios necesarios para su correcta instalación y funcionamiento. </t>
    </r>
  </si>
  <si>
    <t>m</t>
  </si>
  <si>
    <t>2.2</t>
  </si>
  <si>
    <r>
      <t xml:space="preserve">Tubería Rígida de cobre tipo "L" para la succión de diámetro </t>
    </r>
    <r>
      <rPr>
        <b/>
        <sz val="9"/>
        <color theme="1"/>
        <rFont val="Calibri"/>
        <family val="2"/>
        <scheme val="minor"/>
      </rPr>
      <t xml:space="preserve"> 7/8"</t>
    </r>
    <r>
      <rPr>
        <sz val="9"/>
        <color theme="1"/>
        <rFont val="Calibri"/>
        <family val="2"/>
        <scheme val="minor"/>
      </rPr>
      <t xml:space="preserve">, aislada con rubatex de 1/2" de espesor. Incluye: Soportes (tipo ménsula, cuelga, correa o cualquier otro necesario), anclajes, elementos de sujeción, codos, uniones  y demás accesorios necesarios para su correcta instalación y funcionamiento. </t>
    </r>
  </si>
  <si>
    <t>2.3</t>
  </si>
  <si>
    <r>
      <t xml:space="preserve">Tubería Rígida de cobre tipo "L" de Liquido de diámetro </t>
    </r>
    <r>
      <rPr>
        <b/>
        <sz val="9"/>
        <color theme="1"/>
        <rFont val="Calibri"/>
        <family val="2"/>
        <scheme val="minor"/>
      </rPr>
      <t>1/2"</t>
    </r>
    <r>
      <rPr>
        <sz val="9"/>
        <color theme="1"/>
        <rFont val="Calibri"/>
        <family val="2"/>
        <scheme val="minor"/>
      </rPr>
      <t xml:space="preserve">. Incluye: Soportes (tipo ménsula, cuelga, correa o cualquier otro necesario), anclajes, elementos de sujeción, codos, uniones  y demás accesorios necesarios para su correcta instalación y funcionamiento. </t>
    </r>
  </si>
  <si>
    <t>2.4</t>
  </si>
  <si>
    <r>
      <t xml:space="preserve">Tubería Rígida de cobre tipo "L" de Liquido de diámetro </t>
    </r>
    <r>
      <rPr>
        <b/>
        <sz val="9"/>
        <color theme="1"/>
        <rFont val="Calibri"/>
        <family val="2"/>
        <scheme val="minor"/>
      </rPr>
      <t>3/8"</t>
    </r>
    <r>
      <rPr>
        <sz val="9"/>
        <color theme="1"/>
        <rFont val="Calibri"/>
        <family val="2"/>
        <scheme val="minor"/>
      </rPr>
      <t xml:space="preserve">. Incluye: Soportes (tipo ménsula, cuelga, correa o cualquier otro necesario), anclajes, elementos de sujeción, codos, uniones  y demás accesorios necesarios para su correcta instalación y funcionamiento. </t>
    </r>
  </si>
  <si>
    <t>2.5</t>
  </si>
  <si>
    <t>Suministro transporte e instalación de Base en Estructura Metalica para condensadora 48.000 a 60.000Btu incluye accesorios soportes para la fijación   y todo lo necesario para su correcta instalación y funcionamiento.</t>
  </si>
  <si>
    <t>2.6</t>
  </si>
  <si>
    <t>Suministro transporte e instalación de Cauchos antivibratorios para condensadoras (kit x 4un) incluye accesorios y todo lo necesario para su correcta instalación y funcionamiento.</t>
  </si>
  <si>
    <t>2.7</t>
  </si>
  <si>
    <t>Suministro transporte e instalación de Base o soporte para unidad manejadora de 4 a 5TR incluye accesorios soportes para la fijación, anticorrosivo acabado en pintura a base de aceite y todo lo necesario para su correcta instalación y funcionamiento.</t>
  </si>
  <si>
    <t>2.8</t>
  </si>
  <si>
    <t xml:space="preserve">Suministro transporte e instalación de Filtro secadoror para línea de liquido. </t>
  </si>
  <si>
    <t>2.9</t>
  </si>
  <si>
    <t>Suministro transporte e instalación de Visor de liquido. incluye todo lo necesario para su correcta instalación y funcionamiento.</t>
  </si>
  <si>
    <t>2.10</t>
  </si>
  <si>
    <t>Suministro transporte e instalación de Bandeja de condensado de agua en la unidad manejadora, en lamina galvanizada CAL 22 incluye todo lo necesario para su correcta instalación y funcionamiento.</t>
  </si>
  <si>
    <t>2.11</t>
  </si>
  <si>
    <t>Suministro transporte e instalación de Bomba de condesando para equipo de aire acondicionado de 5TR Incluye accesorios y todo lo necesario para su correcta instalación y funcionamiento.</t>
  </si>
  <si>
    <t>2.12</t>
  </si>
  <si>
    <t>Suministro transporte e instalación de soportes para extractor incluye pernos  tornilleria y todo lo necesario para su correcta instalación y funcionamiento.</t>
  </si>
  <si>
    <t>2.13</t>
  </si>
  <si>
    <r>
      <t>Compra, transporte, instalación y puesta en servicio de filtros en retorno, lavables</t>
    </r>
    <r>
      <rPr>
        <b/>
        <sz val="9"/>
        <color theme="1"/>
        <rFont val="Calibri"/>
        <family val="2"/>
        <scheme val="minor"/>
      </rPr>
      <t xml:space="preserve"> para manejadora</t>
    </r>
  </si>
  <si>
    <t xml:space="preserve">CONDUCTOS </t>
  </si>
  <si>
    <t>3.1</t>
  </si>
  <si>
    <r>
      <t xml:space="preserve">Compra, transporte, instalación y puesta en servicio de Conductos  en lámina rígida de poliisocianurato de 20 mm de espesor,  revestido por ambas caras con una lámina de aluminio gofrado de 60 micras de espesor.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Soporteria  (tipo ménsula, cuelga, correa, o cualquier otro requerido), elementos de sujeción, anclajes, pega, cinta y demás accesorios necesarios para su correcta instalación y funcionamiento.</t>
    </r>
  </si>
  <si>
    <t>m2</t>
  </si>
  <si>
    <t>3.2</t>
  </si>
  <si>
    <r>
      <t xml:space="preserve">Compra, transporte, instalación y puesta en servicio de Conductos de suministro rectangulares en lámina galvanizada </t>
    </r>
    <r>
      <rPr>
        <b/>
        <sz val="9"/>
        <color theme="1"/>
        <rFont val="Calibri"/>
        <family val="2"/>
        <scheme val="minor"/>
      </rPr>
      <t xml:space="preserve">en calibre 24. 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 xml:space="preserve">Incluye: </t>
    </r>
    <r>
      <rPr>
        <sz val="9"/>
        <color theme="1"/>
        <rFont val="Calibri"/>
        <family val="2"/>
        <scheme val="minor"/>
      </rPr>
      <t>Soporteria  (tipo ménsula, cuelga, correa, o cualquier otro requerido), elementos de sujeción, anclajes, pega, cinta y demás accesorios necesarios para su correcta instalación y funcionamiento.</t>
    </r>
  </si>
  <si>
    <t>kg</t>
  </si>
  <si>
    <t>REJILLA DE RETORNO, EXTRACCIÓN O AIRE EXTERIOR</t>
  </si>
  <si>
    <t>4.1</t>
  </si>
  <si>
    <r>
      <t xml:space="preserve">Compra, transporte, instalación y puesta en servicio de Rejilla retorno, extracción o aire exterior de aleta fija </t>
    </r>
    <r>
      <rPr>
        <b/>
        <sz val="9"/>
        <color theme="1"/>
        <rFont val="Calibri"/>
        <family val="2"/>
        <scheme val="minor"/>
      </rPr>
      <t>22"x 22"</t>
    </r>
    <r>
      <rPr>
        <sz val="9"/>
        <color theme="1"/>
        <rFont val="Calibri"/>
        <family val="2"/>
        <scheme val="minor"/>
      </rPr>
      <t xml:space="preserve">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fijación y demás accesorios necesarios para su correcta instalación y funcionamiento.</t>
    </r>
  </si>
  <si>
    <t>4.2</t>
  </si>
  <si>
    <r>
      <t xml:space="preserve">Compra, transporte, instalación y puesta en servicio de Rejilla retorno, extracción o aire exterior de aleta fija </t>
    </r>
    <r>
      <rPr>
        <b/>
        <sz val="9"/>
        <color theme="1"/>
        <rFont val="Calibri"/>
        <family val="2"/>
        <scheme val="minor"/>
      </rPr>
      <t>18"x 12"</t>
    </r>
    <r>
      <rPr>
        <sz val="9"/>
        <color theme="1"/>
        <rFont val="Calibri"/>
        <family val="2"/>
        <scheme val="minor"/>
      </rPr>
      <t xml:space="preserve">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fijación y demás accesorios necesarios para su correcta instalación y funcionamiento.</t>
    </r>
  </si>
  <si>
    <t>4.3</t>
  </si>
  <si>
    <r>
      <t xml:space="preserve">Compra, transporte, instalación y puesta en servicio de Rejilla retorno, extracción o aire exterior de aleta fija </t>
    </r>
    <r>
      <rPr>
        <b/>
        <sz val="9"/>
        <color theme="1"/>
        <rFont val="Calibri"/>
        <family val="2"/>
        <scheme val="minor"/>
      </rPr>
      <t>12"x 8"</t>
    </r>
    <r>
      <rPr>
        <sz val="9"/>
        <color theme="1"/>
        <rFont val="Calibri"/>
        <family val="2"/>
        <scheme val="minor"/>
      </rPr>
      <t xml:space="preserve">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fijación y demás accesorios necesarios para su correcta instalación y funcionamiento.</t>
    </r>
  </si>
  <si>
    <t>4.4</t>
  </si>
  <si>
    <r>
      <t xml:space="preserve">Compra, transporte, instalación y puesta en servicio de Rejilla retorno, extracción o aire exterior de aleta fija </t>
    </r>
    <r>
      <rPr>
        <b/>
        <sz val="9"/>
        <color theme="1"/>
        <rFont val="Calibri"/>
        <family val="2"/>
        <scheme val="minor"/>
      </rPr>
      <t>6"x 6"</t>
    </r>
    <r>
      <rPr>
        <sz val="9"/>
        <color theme="1"/>
        <rFont val="Calibri"/>
        <family val="2"/>
        <scheme val="minor"/>
      </rPr>
      <t xml:space="preserve">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fijación y demás accesorios necesarios para su correcta instalación y funcionamiento.</t>
    </r>
  </si>
  <si>
    <t>DIFUSOR DE SUMINISTRO</t>
  </si>
  <si>
    <t>5.1</t>
  </si>
  <si>
    <r>
      <t xml:space="preserve">Compra, transporte, instalación y puesta en servicio de difusor de suministro  de </t>
    </r>
    <r>
      <rPr>
        <b/>
        <sz val="9"/>
        <color theme="1"/>
        <rFont val="Calibri"/>
        <family val="2"/>
        <scheme val="minor"/>
      </rPr>
      <t>6" x 6"</t>
    </r>
    <r>
      <rPr>
        <sz val="9"/>
        <color theme="1"/>
        <rFont val="Calibri"/>
        <family val="2"/>
        <scheme val="minor"/>
      </rPr>
      <t xml:space="preserve"> (4 VÍAS), tipo aleta fija 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sujeción y demás accesorios necesarios para su correcta instalación y funcionamiento.</t>
    </r>
  </si>
  <si>
    <t>5.2</t>
  </si>
  <si>
    <r>
      <t xml:space="preserve">Compra, transporte, instalación y puesta en servicio de difusor de suministro  de </t>
    </r>
    <r>
      <rPr>
        <b/>
        <sz val="9"/>
        <color theme="1"/>
        <rFont val="Calibri"/>
        <family val="2"/>
        <scheme val="minor"/>
      </rPr>
      <t>9" x 9"</t>
    </r>
    <r>
      <rPr>
        <sz val="9"/>
        <color theme="1"/>
        <rFont val="Calibri"/>
        <family val="2"/>
        <scheme val="minor"/>
      </rPr>
      <t xml:space="preserve"> (4 VÍAS), tipo aleta fija 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sujeción y demás accesorios necesarios para su correcta instalación y funcionamiento.</t>
    </r>
  </si>
  <si>
    <t>5.3</t>
  </si>
  <si>
    <r>
      <t xml:space="preserve">Compra, transporte, instalación y puesta en servicio de difusor de suministro  de </t>
    </r>
    <r>
      <rPr>
        <b/>
        <sz val="9"/>
        <color theme="1"/>
        <rFont val="Calibri"/>
        <family val="2"/>
        <scheme val="minor"/>
      </rPr>
      <t>12" x 12"</t>
    </r>
    <r>
      <rPr>
        <sz val="9"/>
        <color theme="1"/>
        <rFont val="Calibri"/>
        <family val="2"/>
        <scheme val="minor"/>
      </rPr>
      <t xml:space="preserve"> 
(4 VÍAS), tipo aleta fija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sujeción y demás accesorios necesarios para su correcta instalación y funcionamiento.</t>
    </r>
  </si>
  <si>
    <t>5.4</t>
  </si>
  <si>
    <r>
      <t xml:space="preserve">Compra, transporte, instalación y puesta en servicio de difusor de suministro  de </t>
    </r>
    <r>
      <rPr>
        <b/>
        <sz val="9"/>
        <color theme="1"/>
        <rFont val="Calibri"/>
        <family val="2"/>
        <scheme val="minor"/>
      </rPr>
      <t>15" x 15"</t>
    </r>
    <r>
      <rPr>
        <sz val="9"/>
        <color theme="1"/>
        <rFont val="Calibri"/>
        <family val="2"/>
        <scheme val="minor"/>
      </rPr>
      <t xml:space="preserve"> 
(4 VÍAS), tipo aleta fija con control de volumen de hojas múltiples opuestas operadas por un sistema de piñón.
</t>
    </r>
    <r>
      <rPr>
        <b/>
        <sz val="9"/>
        <color theme="1"/>
        <rFont val="Calibri"/>
        <family val="2"/>
        <scheme val="minor"/>
      </rPr>
      <t>Incluye:</t>
    </r>
    <r>
      <rPr>
        <sz val="9"/>
        <color theme="1"/>
        <rFont val="Calibri"/>
        <family val="2"/>
        <scheme val="minor"/>
      </rPr>
      <t xml:space="preserve"> Elementos de sujeción y demás accesorios necesarios para su correcta instalación y funcionamiento.</t>
    </r>
  </si>
  <si>
    <t xml:space="preserve">   INSTALACIONES ELECTRICAS</t>
  </si>
  <si>
    <t>6.1</t>
  </si>
  <si>
    <t>Suministro transporte e instalación de Breaker enchufable 3x30A IN</t>
  </si>
  <si>
    <t>6.2</t>
  </si>
  <si>
    <t>Suministro transporte e instalación de Breaker enchufable 2x10A IN</t>
  </si>
  <si>
    <t>6.3</t>
  </si>
  <si>
    <t>Suministro transporte e instalación de Cable 3x16</t>
  </si>
  <si>
    <t>6.4</t>
  </si>
  <si>
    <t xml:space="preserve">Suministro transporte e instalación de Cable 4x16 </t>
  </si>
  <si>
    <t>6.5</t>
  </si>
  <si>
    <t>Suministro transporte e instalación de Cable THHN/THWN No.10</t>
  </si>
  <si>
    <t>6.6</t>
  </si>
  <si>
    <t>Suministro transporte e instalación de Cable THHN/THWN No.12</t>
  </si>
  <si>
    <t>6.7</t>
  </si>
  <si>
    <t>Suministro transporte e instalación de Caja paso 12x12</t>
  </si>
  <si>
    <t>6.8</t>
  </si>
  <si>
    <t>Suministro transporte e instalación de Tubería EMT 1"</t>
  </si>
  <si>
    <t>6.9</t>
  </si>
  <si>
    <t>Suministro transporte e instalación de Tubería EMT 3/4"</t>
  </si>
  <si>
    <t xml:space="preserve">   ADECUACIONES FíSICAS</t>
  </si>
  <si>
    <t>7.1</t>
  </si>
  <si>
    <t>Desmonte retiro reinstalación suministro reposición y/o instalación de: drenajes trampas de malos olores canaletas pases de losa placas cielos livianos resanes estuco revoques pinturas de todo tipo canoas ruanas bajantes tuberí­as luminarias tomas sencillos o dobles y demí¡s actividades y/o accesorios necesarios para la correcta operación y funcionamiento de la sede.</t>
  </si>
  <si>
    <t>gl</t>
  </si>
  <si>
    <t xml:space="preserve">   RETIROS Y DISPOSICIÓN FINAL</t>
  </si>
  <si>
    <t>8.1</t>
  </si>
  <si>
    <t>Retiro y disposición final de equipo tipo central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</si>
  <si>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8.2</t>
  </si>
  <si>
    <t>Retiro y disposición final de tuberia de cobre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</si>
  <si>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8.3</t>
  </si>
  <si>
    <t>Retiro y disposición final de ducto de ventilación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</si>
  <si>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8.4</t>
  </si>
  <si>
    <t>Recuperación y disposición final de gas refrigerante R22 incluye cargue transporte disposición y entrega en entidad ambiental o laboratorio acreditado para el tratamiento del gas contaminante.</t>
  </si>
  <si>
    <t>IZAJE DE EQUIPOS</t>
  </si>
  <si>
    <t>9.1</t>
  </si>
  <si>
    <t>izaje de equipos hasta terraza del sexto piso</t>
  </si>
  <si>
    <t>Global</t>
  </si>
  <si>
    <t>SUBTOTAL</t>
  </si>
  <si>
    <t>TOTAL COSTO DIRECTO</t>
  </si>
  <si>
    <t>ADMINISTRACIÓN</t>
  </si>
  <si>
    <t>UTILIDAD</t>
  </si>
  <si>
    <t>IVA (UTILIDAD)</t>
  </si>
  <si>
    <t>TOTAL OBRA</t>
  </si>
  <si>
    <r>
      <t xml:space="preserve">OBRA </t>
    </r>
    <r>
      <rPr>
        <sz val="11"/>
        <color theme="1"/>
        <rFont val="Calibri"/>
        <family val="2"/>
        <scheme val="minor"/>
      </rPr>
      <t>CIVIL PARA EL SUMINISTRO, TRANSPORTE, INSTALACIÓN Y PUESTA EN FUNCIONAMIENTO DE LOS EQUIPOS INDUSTRIALES DE SISTEMAS DE AIRE ACONDICIONADO PARA LA SEDE ADMINISTRATIVA SACATIN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</si>
</sst>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7"/>
      <color rgb="FF000000"/>
      <name val="Calibri Light"/>
      <family val="2"/>
    </font>
    <font>
      <b/>
      <sz val="9"/>
      <color rgb="FF000000"/>
      <name val="Calibri Light"/>
      <family val="2"/>
    </font>
    <font>
      <sz val="7"/>
      <color rgb="FF000000"/>
      <name val="Calibri Light"/>
      <family val="2"/>
    </font>
    <font>
      <sz val="8"/>
      <color rgb="FF000000"/>
      <name val="Calibri Light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164" fontId="8" fillId="3" borderId="2" xfId="1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justify" vertical="center" wrapText="1"/>
    </xf>
    <xf numFmtId="1" fontId="2" fillId="4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justify" vertical="justify" wrapText="1"/>
    </xf>
    <xf numFmtId="1" fontId="10" fillId="0" borderId="3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1" fontId="2" fillId="4" borderId="3" xfId="0" applyNumberFormat="1" applyFont="1" applyFill="1" applyBorder="1" applyAlignment="1">
      <alignment horizontal="center" vertical="center"/>
    </xf>
    <xf numFmtId="3" fontId="0" fillId="4" borderId="2" xfId="0" applyNumberFormat="1" applyFill="1" applyBorder="1"/>
    <xf numFmtId="164" fontId="11" fillId="4" borderId="2" xfId="1" applyNumberFormat="1" applyFont="1" applyFill="1" applyBorder="1"/>
    <xf numFmtId="3" fontId="10" fillId="0" borderId="2" xfId="1" applyNumberFormat="1" applyFont="1" applyFill="1" applyBorder="1" applyAlignment="1">
      <alignment vertical="center"/>
    </xf>
    <xf numFmtId="164" fontId="11" fillId="4" borderId="2" xfId="1" applyNumberFormat="1" applyFont="1" applyFill="1" applyBorder="1" applyAlignment="1">
      <alignment vertical="center"/>
    </xf>
    <xf numFmtId="1" fontId="0" fillId="0" borderId="3" xfId="0" applyNumberFormat="1" applyBorder="1" applyAlignment="1">
      <alignment horizontal="center" vertical="center"/>
    </xf>
    <xf numFmtId="3" fontId="0" fillId="0" borderId="2" xfId="1" applyNumberFormat="1" applyFon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center" vertical="center"/>
    </xf>
    <xf numFmtId="3" fontId="0" fillId="5" borderId="2" xfId="1" applyNumberFormat="1" applyFont="1" applyFill="1" applyBorder="1" applyAlignment="1">
      <alignment vertical="center"/>
    </xf>
    <xf numFmtId="164" fontId="9" fillId="4" borderId="2" xfId="1" applyNumberFormat="1" applyFont="1" applyFill="1" applyBorder="1" applyAlignment="1">
      <alignment vertical="center"/>
    </xf>
    <xf numFmtId="4" fontId="0" fillId="0" borderId="2" xfId="2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vertical="center"/>
    </xf>
    <xf numFmtId="3" fontId="2" fillId="4" borderId="2" xfId="1" applyNumberFormat="1" applyFont="1" applyFill="1" applyBorder="1" applyAlignment="1">
      <alignment vertical="center"/>
    </xf>
    <xf numFmtId="164" fontId="12" fillId="4" borderId="2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justify" vertical="justify"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0" fillId="0" borderId="0" xfId="0" applyBorder="1" applyAlignment="1">
      <alignment horizontal="justify" vertical="justify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6"/>
  <sheetViews>
    <sheetView tabSelected="1" topLeftCell="A7" zoomScaleNormal="100" workbookViewId="0">
      <selection activeCell="C16" sqref="C16"/>
    </sheetView>
  </sheetViews>
  <sheetFormatPr baseColWidth="10" defaultColWidth="11.42578125" defaultRowHeight="15" x14ac:dyDescent="0.25"/>
  <cols>
    <col min="1" max="1" width="2.85546875" customWidth="1"/>
    <col min="2" max="2" width="10.7109375" style="34" customWidth="1"/>
    <col min="3" max="3" width="39.85546875" style="35" customWidth="1"/>
    <col min="4" max="4" width="10.28515625" customWidth="1"/>
    <col min="5" max="5" width="8.5703125" customWidth="1"/>
    <col min="6" max="6" width="14.42578125" style="12" customWidth="1"/>
    <col min="7" max="7" width="16" style="12" customWidth="1"/>
    <col min="8" max="8" width="12.7109375" bestFit="1" customWidth="1"/>
  </cols>
  <sheetData>
    <row r="1" spans="2:8" x14ac:dyDescent="0.25">
      <c r="B1" s="40" t="s">
        <v>0</v>
      </c>
      <c r="C1" s="40"/>
      <c r="D1" s="40"/>
      <c r="E1" s="40"/>
      <c r="F1" s="40"/>
      <c r="G1" s="40"/>
    </row>
    <row r="2" spans="2:8" x14ac:dyDescent="0.25">
      <c r="B2" s="40" t="s">
        <v>1</v>
      </c>
      <c r="C2" s="40"/>
      <c r="D2" s="40"/>
      <c r="E2" s="40"/>
      <c r="F2" s="40"/>
      <c r="G2" s="40"/>
    </row>
    <row r="3" spans="2:8" x14ac:dyDescent="0.25">
      <c r="B3" s="41" t="s">
        <v>2</v>
      </c>
      <c r="C3" s="41"/>
      <c r="D3" s="41"/>
      <c r="E3" s="41"/>
      <c r="F3" s="41"/>
      <c r="G3" s="41"/>
    </row>
    <row r="4" spans="2:8" x14ac:dyDescent="0.25">
      <c r="B4" s="36"/>
      <c r="C4" s="36"/>
      <c r="D4" s="36"/>
      <c r="E4" s="36"/>
      <c r="F4" s="36"/>
      <c r="G4" s="36"/>
    </row>
    <row r="5" spans="2:8" x14ac:dyDescent="0.25">
      <c r="B5" s="42" t="s">
        <v>115</v>
      </c>
      <c r="C5" s="43"/>
      <c r="D5" s="43"/>
      <c r="E5" s="43"/>
      <c r="F5" s="43"/>
      <c r="G5" s="43"/>
    </row>
    <row r="6" spans="2:8" ht="12.75" customHeight="1" x14ac:dyDescent="0.25">
      <c r="B6" s="43"/>
      <c r="C6" s="43"/>
      <c r="D6" s="43"/>
      <c r="E6" s="43"/>
      <c r="F6" s="43"/>
      <c r="G6" s="43"/>
    </row>
    <row r="7" spans="2:8" ht="6" customHeight="1" x14ac:dyDescent="0.25">
      <c r="B7" s="44"/>
      <c r="C7" s="44"/>
      <c r="D7" s="44"/>
      <c r="E7" s="44"/>
      <c r="F7" s="44"/>
      <c r="G7" s="44"/>
    </row>
    <row r="8" spans="2:8" ht="13.5" customHeight="1" x14ac:dyDescent="0.25">
      <c r="B8" s="37"/>
      <c r="C8" s="37"/>
      <c r="D8" s="37"/>
      <c r="E8" s="37"/>
      <c r="F8" s="37"/>
      <c r="G8" s="37"/>
    </row>
    <row r="9" spans="2:8" ht="15" customHeight="1" x14ac:dyDescent="0.25">
      <c r="B9" s="45" t="s">
        <v>3</v>
      </c>
      <c r="C9" s="46" t="s">
        <v>4</v>
      </c>
      <c r="D9" s="47" t="s">
        <v>5</v>
      </c>
      <c r="E9" s="47" t="s">
        <v>6</v>
      </c>
      <c r="F9" s="47" t="s">
        <v>7</v>
      </c>
      <c r="G9" s="47"/>
    </row>
    <row r="10" spans="2:8" ht="18" customHeight="1" x14ac:dyDescent="0.25">
      <c r="B10" s="45"/>
      <c r="C10" s="46"/>
      <c r="D10" s="47"/>
      <c r="E10" s="47"/>
      <c r="F10" s="45" t="s">
        <v>8</v>
      </c>
      <c r="G10" s="45"/>
    </row>
    <row r="11" spans="2:8" ht="8.25" customHeight="1" x14ac:dyDescent="0.25">
      <c r="B11" s="45"/>
      <c r="C11" s="46"/>
      <c r="D11" s="47"/>
      <c r="E11" s="47"/>
      <c r="F11" s="1" t="s">
        <v>9</v>
      </c>
      <c r="G11" s="2" t="s">
        <v>10</v>
      </c>
    </row>
    <row r="12" spans="2:8" x14ac:dyDescent="0.25">
      <c r="B12" s="3">
        <v>1</v>
      </c>
      <c r="C12" s="4" t="s">
        <v>11</v>
      </c>
      <c r="D12" s="3"/>
      <c r="E12" s="3"/>
      <c r="F12" s="5"/>
      <c r="G12" s="6">
        <f>+G13+G18+G33+G37+G43+G49+G60+G63+G69</f>
        <v>0</v>
      </c>
    </row>
    <row r="13" spans="2:8" x14ac:dyDescent="0.25">
      <c r="B13" s="7">
        <v>1</v>
      </c>
      <c r="C13" s="8" t="s">
        <v>12</v>
      </c>
      <c r="D13" s="7"/>
      <c r="E13" s="9"/>
      <c r="F13" s="10"/>
      <c r="G13" s="11">
        <f>SUM(G14:G16)</f>
        <v>0</v>
      </c>
      <c r="H13" s="12"/>
    </row>
    <row r="14" spans="2:8" ht="48" x14ac:dyDescent="0.25">
      <c r="B14" s="13" t="s">
        <v>13</v>
      </c>
      <c r="C14" s="14" t="s">
        <v>14</v>
      </c>
      <c r="D14" s="13" t="s">
        <v>15</v>
      </c>
      <c r="E14" s="15">
        <v>13</v>
      </c>
      <c r="F14" s="16"/>
      <c r="G14" s="16">
        <f>E14*F14</f>
        <v>0</v>
      </c>
    </row>
    <row r="15" spans="2:8" ht="24" x14ac:dyDescent="0.25">
      <c r="B15" s="13" t="s">
        <v>16</v>
      </c>
      <c r="C15" s="14" t="s">
        <v>17</v>
      </c>
      <c r="D15" s="13" t="s">
        <v>15</v>
      </c>
      <c r="E15" s="15">
        <v>13</v>
      </c>
      <c r="F15" s="16"/>
      <c r="G15" s="16">
        <f>E15*F15</f>
        <v>0</v>
      </c>
    </row>
    <row r="16" spans="2:8" ht="36" x14ac:dyDescent="0.25">
      <c r="B16" s="13" t="s">
        <v>18</v>
      </c>
      <c r="C16" s="14" t="s">
        <v>19</v>
      </c>
      <c r="D16" s="13" t="s">
        <v>15</v>
      </c>
      <c r="E16" s="15">
        <v>4</v>
      </c>
      <c r="F16" s="16"/>
      <c r="G16" s="16">
        <f>E16*F16</f>
        <v>0</v>
      </c>
    </row>
    <row r="17" spans="2:8" x14ac:dyDescent="0.25">
      <c r="B17" s="38"/>
      <c r="C17" s="39"/>
      <c r="D17" s="39"/>
      <c r="E17" s="39"/>
      <c r="F17" s="39"/>
      <c r="G17" s="39"/>
    </row>
    <row r="18" spans="2:8" x14ac:dyDescent="0.25">
      <c r="B18" s="7">
        <v>2</v>
      </c>
      <c r="C18" s="17" t="s">
        <v>20</v>
      </c>
      <c r="D18" s="7"/>
      <c r="E18" s="18"/>
      <c r="F18" s="19"/>
      <c r="G18" s="20">
        <f>SUM(G19:G31)</f>
        <v>0</v>
      </c>
      <c r="H18" s="12"/>
    </row>
    <row r="19" spans="2:8" ht="84" x14ac:dyDescent="0.25">
      <c r="B19" s="13" t="s">
        <v>21</v>
      </c>
      <c r="C19" s="14" t="s">
        <v>22</v>
      </c>
      <c r="D19" s="13" t="s">
        <v>23</v>
      </c>
      <c r="E19" s="15">
        <v>160</v>
      </c>
      <c r="F19" s="21"/>
      <c r="G19" s="16">
        <f t="shared" ref="G19:G31" si="0">E19*F19</f>
        <v>0</v>
      </c>
    </row>
    <row r="20" spans="2:8" ht="84" x14ac:dyDescent="0.25">
      <c r="B20" s="13" t="s">
        <v>24</v>
      </c>
      <c r="C20" s="14" t="s">
        <v>25</v>
      </c>
      <c r="D20" s="13" t="s">
        <v>23</v>
      </c>
      <c r="E20" s="15">
        <v>135</v>
      </c>
      <c r="F20" s="21"/>
      <c r="G20" s="16">
        <f t="shared" si="0"/>
        <v>0</v>
      </c>
    </row>
    <row r="21" spans="2:8" ht="72" x14ac:dyDescent="0.25">
      <c r="B21" s="13" t="s">
        <v>26</v>
      </c>
      <c r="C21" s="14" t="s">
        <v>27</v>
      </c>
      <c r="D21" s="13" t="s">
        <v>23</v>
      </c>
      <c r="E21" s="15">
        <v>160</v>
      </c>
      <c r="F21" s="21"/>
      <c r="G21" s="16">
        <f t="shared" si="0"/>
        <v>0</v>
      </c>
    </row>
    <row r="22" spans="2:8" ht="72" x14ac:dyDescent="0.25">
      <c r="B22" s="13" t="s">
        <v>28</v>
      </c>
      <c r="C22" s="14" t="s">
        <v>29</v>
      </c>
      <c r="D22" s="13" t="s">
        <v>23</v>
      </c>
      <c r="E22" s="15">
        <v>135</v>
      </c>
      <c r="F22" s="21"/>
      <c r="G22" s="16">
        <f t="shared" si="0"/>
        <v>0</v>
      </c>
    </row>
    <row r="23" spans="2:8" ht="60" x14ac:dyDescent="0.25">
      <c r="B23" s="13" t="s">
        <v>30</v>
      </c>
      <c r="C23" s="14" t="s">
        <v>31</v>
      </c>
      <c r="D23" s="13" t="s">
        <v>15</v>
      </c>
      <c r="E23" s="15">
        <v>13</v>
      </c>
      <c r="F23" s="21"/>
      <c r="G23" s="16">
        <f t="shared" si="0"/>
        <v>0</v>
      </c>
    </row>
    <row r="24" spans="2:8" ht="48" x14ac:dyDescent="0.25">
      <c r="B24" s="13" t="s">
        <v>32</v>
      </c>
      <c r="C24" s="14" t="s">
        <v>33</v>
      </c>
      <c r="D24" s="13" t="s">
        <v>15</v>
      </c>
      <c r="E24" s="15">
        <v>13</v>
      </c>
      <c r="F24" s="21"/>
      <c r="G24" s="16">
        <f t="shared" si="0"/>
        <v>0</v>
      </c>
    </row>
    <row r="25" spans="2:8" ht="72" x14ac:dyDescent="0.25">
      <c r="B25" s="13" t="s">
        <v>34</v>
      </c>
      <c r="C25" s="14" t="s">
        <v>35</v>
      </c>
      <c r="D25" s="13" t="s">
        <v>15</v>
      </c>
      <c r="E25" s="15">
        <v>13</v>
      </c>
      <c r="F25" s="21"/>
      <c r="G25" s="16">
        <f t="shared" si="0"/>
        <v>0</v>
      </c>
    </row>
    <row r="26" spans="2:8" ht="24" x14ac:dyDescent="0.25">
      <c r="B26" s="13" t="s">
        <v>36</v>
      </c>
      <c r="C26" s="14" t="s">
        <v>37</v>
      </c>
      <c r="D26" s="13" t="s">
        <v>15</v>
      </c>
      <c r="E26" s="15">
        <v>13</v>
      </c>
      <c r="F26" s="21"/>
      <c r="G26" s="16">
        <f t="shared" si="0"/>
        <v>0</v>
      </c>
    </row>
    <row r="27" spans="2:8" ht="36" x14ac:dyDescent="0.25">
      <c r="B27" s="13" t="s">
        <v>38</v>
      </c>
      <c r="C27" s="14" t="s">
        <v>39</v>
      </c>
      <c r="D27" s="13" t="s">
        <v>15</v>
      </c>
      <c r="E27" s="15">
        <v>13</v>
      </c>
      <c r="F27" s="21"/>
      <c r="G27" s="16">
        <f t="shared" si="0"/>
        <v>0</v>
      </c>
    </row>
    <row r="28" spans="2:8" ht="60" x14ac:dyDescent="0.25">
      <c r="B28" s="13" t="s">
        <v>40</v>
      </c>
      <c r="C28" s="14" t="s">
        <v>41</v>
      </c>
      <c r="D28" s="13" t="s">
        <v>15</v>
      </c>
      <c r="E28" s="15">
        <v>13</v>
      </c>
      <c r="F28" s="21"/>
      <c r="G28" s="16">
        <f t="shared" si="0"/>
        <v>0</v>
      </c>
    </row>
    <row r="29" spans="2:8" ht="60" x14ac:dyDescent="0.25">
      <c r="B29" s="13" t="s">
        <v>42</v>
      </c>
      <c r="C29" s="14" t="s">
        <v>43</v>
      </c>
      <c r="D29" s="13" t="s">
        <v>15</v>
      </c>
      <c r="E29" s="15">
        <v>6</v>
      </c>
      <c r="F29" s="21"/>
      <c r="G29" s="16">
        <f t="shared" si="0"/>
        <v>0</v>
      </c>
    </row>
    <row r="30" spans="2:8" ht="48" x14ac:dyDescent="0.25">
      <c r="B30" s="13" t="s">
        <v>44</v>
      </c>
      <c r="C30" s="14" t="s">
        <v>45</v>
      </c>
      <c r="D30" s="13" t="s">
        <v>15</v>
      </c>
      <c r="E30" s="15">
        <v>3</v>
      </c>
      <c r="F30" s="21"/>
      <c r="G30" s="16">
        <f t="shared" si="0"/>
        <v>0</v>
      </c>
    </row>
    <row r="31" spans="2:8" ht="36" x14ac:dyDescent="0.25">
      <c r="B31" s="13" t="s">
        <v>46</v>
      </c>
      <c r="C31" s="14" t="s">
        <v>47</v>
      </c>
      <c r="D31" s="13" t="s">
        <v>15</v>
      </c>
      <c r="E31" s="15">
        <v>13</v>
      </c>
      <c r="F31" s="21"/>
      <c r="G31" s="16">
        <f t="shared" si="0"/>
        <v>0</v>
      </c>
    </row>
    <row r="32" spans="2:8" x14ac:dyDescent="0.25">
      <c r="B32" s="38"/>
      <c r="C32" s="39"/>
      <c r="D32" s="39"/>
      <c r="E32" s="39"/>
      <c r="F32" s="39"/>
      <c r="G32" s="39"/>
    </row>
    <row r="33" spans="2:8" x14ac:dyDescent="0.25">
      <c r="B33" s="7">
        <v>3</v>
      </c>
      <c r="C33" s="17" t="s">
        <v>48</v>
      </c>
      <c r="D33" s="7"/>
      <c r="E33" s="18"/>
      <c r="F33" s="19"/>
      <c r="G33" s="20">
        <f>SUM(G34:G35)</f>
        <v>0</v>
      </c>
      <c r="H33" s="12"/>
    </row>
    <row r="34" spans="2:8" ht="120" x14ac:dyDescent="0.25">
      <c r="B34" s="13" t="s">
        <v>49</v>
      </c>
      <c r="C34" s="14" t="s">
        <v>50</v>
      </c>
      <c r="D34" s="13" t="s">
        <v>51</v>
      </c>
      <c r="E34" s="15">
        <v>270</v>
      </c>
      <c r="F34" s="21"/>
      <c r="G34" s="16">
        <f t="shared" ref="G34:G35" si="1">E34*F34</f>
        <v>0</v>
      </c>
    </row>
    <row r="35" spans="2:8" ht="108" x14ac:dyDescent="0.25">
      <c r="B35" s="13" t="s">
        <v>52</v>
      </c>
      <c r="C35" s="14" t="s">
        <v>53</v>
      </c>
      <c r="D35" s="13" t="s">
        <v>54</v>
      </c>
      <c r="E35" s="15">
        <v>45</v>
      </c>
      <c r="F35" s="21"/>
      <c r="G35" s="16">
        <f t="shared" si="1"/>
        <v>0</v>
      </c>
    </row>
    <row r="36" spans="2:8" x14ac:dyDescent="0.25">
      <c r="B36" s="48"/>
      <c r="C36" s="49"/>
      <c r="D36" s="49"/>
      <c r="E36" s="49"/>
      <c r="F36" s="49"/>
      <c r="G36" s="49"/>
    </row>
    <row r="37" spans="2:8" x14ac:dyDescent="0.25">
      <c r="B37" s="7">
        <v>4</v>
      </c>
      <c r="C37" s="17" t="s">
        <v>55</v>
      </c>
      <c r="D37" s="7"/>
      <c r="E37" s="18"/>
      <c r="F37" s="19"/>
      <c r="G37" s="22">
        <f>SUM(G38:G41)</f>
        <v>0</v>
      </c>
      <c r="H37" s="12"/>
    </row>
    <row r="38" spans="2:8" ht="96" x14ac:dyDescent="0.25">
      <c r="B38" s="13" t="s">
        <v>56</v>
      </c>
      <c r="C38" s="14" t="s">
        <v>57</v>
      </c>
      <c r="D38" s="13" t="s">
        <v>15</v>
      </c>
      <c r="E38" s="23">
        <v>29</v>
      </c>
      <c r="F38" s="24"/>
      <c r="G38" s="25">
        <f t="shared" ref="G38:G41" si="2">E38*F38</f>
        <v>0</v>
      </c>
    </row>
    <row r="39" spans="2:8" ht="96" x14ac:dyDescent="0.25">
      <c r="B39" s="13" t="s">
        <v>58</v>
      </c>
      <c r="C39" s="14" t="s">
        <v>59</v>
      </c>
      <c r="D39" s="13" t="s">
        <v>15</v>
      </c>
      <c r="E39" s="23">
        <v>6</v>
      </c>
      <c r="F39" s="24"/>
      <c r="G39" s="25">
        <f t="shared" si="2"/>
        <v>0</v>
      </c>
    </row>
    <row r="40" spans="2:8" ht="96" x14ac:dyDescent="0.25">
      <c r="B40" s="13" t="s">
        <v>60</v>
      </c>
      <c r="C40" s="14" t="s">
        <v>61</v>
      </c>
      <c r="D40" s="13" t="s">
        <v>15</v>
      </c>
      <c r="E40" s="23">
        <v>8</v>
      </c>
      <c r="F40" s="24"/>
      <c r="G40" s="25">
        <f t="shared" si="2"/>
        <v>0</v>
      </c>
    </row>
    <row r="41" spans="2:8" ht="96" x14ac:dyDescent="0.25">
      <c r="B41" s="13" t="s">
        <v>62</v>
      </c>
      <c r="C41" s="14" t="s">
        <v>63</v>
      </c>
      <c r="D41" s="13" t="s">
        <v>15</v>
      </c>
      <c r="E41" s="23">
        <v>12</v>
      </c>
      <c r="F41" s="24"/>
      <c r="G41" s="25">
        <f t="shared" si="2"/>
        <v>0</v>
      </c>
    </row>
    <row r="42" spans="2:8" x14ac:dyDescent="0.25">
      <c r="B42" s="48"/>
      <c r="C42" s="49"/>
      <c r="D42" s="49"/>
      <c r="E42" s="49"/>
      <c r="F42" s="49"/>
      <c r="G42" s="49"/>
    </row>
    <row r="43" spans="2:8" x14ac:dyDescent="0.25">
      <c r="B43" s="7">
        <v>5</v>
      </c>
      <c r="C43" s="17" t="s">
        <v>64</v>
      </c>
      <c r="D43" s="7"/>
      <c r="E43" s="18"/>
      <c r="F43" s="19"/>
      <c r="G43" s="20">
        <f>SUM(G44:G47)</f>
        <v>0</v>
      </c>
      <c r="H43" s="12"/>
    </row>
    <row r="44" spans="2:8" ht="96" x14ac:dyDescent="0.25">
      <c r="B44" s="13" t="s">
        <v>65</v>
      </c>
      <c r="C44" s="14" t="s">
        <v>66</v>
      </c>
      <c r="D44" s="13" t="s">
        <v>15</v>
      </c>
      <c r="E44" s="15">
        <v>12</v>
      </c>
      <c r="F44" s="21"/>
      <c r="G44" s="16">
        <f t="shared" ref="G44:G47" si="3">E44*F44</f>
        <v>0</v>
      </c>
    </row>
    <row r="45" spans="2:8" ht="96" x14ac:dyDescent="0.25">
      <c r="B45" s="13" t="s">
        <v>67</v>
      </c>
      <c r="C45" s="14" t="s">
        <v>68</v>
      </c>
      <c r="D45" s="13" t="s">
        <v>15</v>
      </c>
      <c r="E45" s="15">
        <v>12</v>
      </c>
      <c r="F45" s="21"/>
      <c r="G45" s="16">
        <f t="shared" si="3"/>
        <v>0</v>
      </c>
    </row>
    <row r="46" spans="2:8" ht="96" x14ac:dyDescent="0.25">
      <c r="B46" s="13" t="s">
        <v>69</v>
      </c>
      <c r="C46" s="14" t="s">
        <v>70</v>
      </c>
      <c r="D46" s="13" t="s">
        <v>15</v>
      </c>
      <c r="E46" s="15">
        <v>14</v>
      </c>
      <c r="F46" s="21"/>
      <c r="G46" s="16">
        <f t="shared" si="3"/>
        <v>0</v>
      </c>
    </row>
    <row r="47" spans="2:8" ht="96" x14ac:dyDescent="0.25">
      <c r="B47" s="13" t="s">
        <v>71</v>
      </c>
      <c r="C47" s="14" t="s">
        <v>72</v>
      </c>
      <c r="D47" s="13" t="s">
        <v>15</v>
      </c>
      <c r="E47" s="15">
        <v>6</v>
      </c>
      <c r="F47" s="21"/>
      <c r="G47" s="16">
        <f t="shared" si="3"/>
        <v>0</v>
      </c>
    </row>
    <row r="48" spans="2:8" x14ac:dyDescent="0.25">
      <c r="B48" s="48"/>
      <c r="C48" s="49"/>
      <c r="D48" s="49"/>
      <c r="E48" s="49"/>
      <c r="F48" s="49"/>
      <c r="G48" s="49"/>
    </row>
    <row r="49" spans="2:8" x14ac:dyDescent="0.25">
      <c r="B49" s="7">
        <v>6</v>
      </c>
      <c r="C49" s="17" t="s">
        <v>73</v>
      </c>
      <c r="D49" s="7"/>
      <c r="E49" s="18"/>
      <c r="F49" s="19"/>
      <c r="G49" s="20">
        <f>SUM(G50:G58)</f>
        <v>0</v>
      </c>
      <c r="H49" s="12"/>
    </row>
    <row r="50" spans="2:8" ht="24" x14ac:dyDescent="0.25">
      <c r="B50" s="13" t="s">
        <v>74</v>
      </c>
      <c r="C50" s="14" t="s">
        <v>75</v>
      </c>
      <c r="D50" s="13" t="s">
        <v>15</v>
      </c>
      <c r="E50" s="15">
        <v>13</v>
      </c>
      <c r="F50" s="21"/>
      <c r="G50" s="16">
        <f t="shared" ref="G50:G58" si="4">E50*F50</f>
        <v>0</v>
      </c>
    </row>
    <row r="51" spans="2:8" ht="24" x14ac:dyDescent="0.25">
      <c r="B51" s="13" t="s">
        <v>76</v>
      </c>
      <c r="C51" s="14" t="s">
        <v>77</v>
      </c>
      <c r="D51" s="13" t="s">
        <v>15</v>
      </c>
      <c r="E51" s="15">
        <v>13</v>
      </c>
      <c r="F51" s="21"/>
      <c r="G51" s="16">
        <f t="shared" si="4"/>
        <v>0</v>
      </c>
    </row>
    <row r="52" spans="2:8" ht="24" x14ac:dyDescent="0.25">
      <c r="B52" s="13" t="s">
        <v>78</v>
      </c>
      <c r="C52" s="14" t="s">
        <v>79</v>
      </c>
      <c r="D52" s="13" t="s">
        <v>23</v>
      </c>
      <c r="E52" s="15">
        <v>250</v>
      </c>
      <c r="F52" s="21"/>
      <c r="G52" s="16">
        <f t="shared" si="4"/>
        <v>0</v>
      </c>
    </row>
    <row r="53" spans="2:8" ht="24" x14ac:dyDescent="0.25">
      <c r="B53" s="13" t="s">
        <v>80</v>
      </c>
      <c r="C53" s="14" t="s">
        <v>81</v>
      </c>
      <c r="D53" s="13" t="s">
        <v>23</v>
      </c>
      <c r="E53" s="15">
        <v>155</v>
      </c>
      <c r="F53" s="21"/>
      <c r="G53" s="16">
        <f t="shared" si="4"/>
        <v>0</v>
      </c>
    </row>
    <row r="54" spans="2:8" ht="24" x14ac:dyDescent="0.25">
      <c r="B54" s="13" t="s">
        <v>82</v>
      </c>
      <c r="C54" s="14" t="s">
        <v>83</v>
      </c>
      <c r="D54" s="13" t="s">
        <v>23</v>
      </c>
      <c r="E54" s="15">
        <v>450</v>
      </c>
      <c r="F54" s="21"/>
      <c r="G54" s="16">
        <f t="shared" si="4"/>
        <v>0</v>
      </c>
    </row>
    <row r="55" spans="2:8" ht="24" x14ac:dyDescent="0.25">
      <c r="B55" s="13" t="s">
        <v>84</v>
      </c>
      <c r="C55" s="14" t="s">
        <v>85</v>
      </c>
      <c r="D55" s="13" t="s">
        <v>23</v>
      </c>
      <c r="E55" s="15">
        <v>350</v>
      </c>
      <c r="F55" s="21"/>
      <c r="G55" s="16">
        <f t="shared" si="4"/>
        <v>0</v>
      </c>
    </row>
    <row r="56" spans="2:8" ht="24" x14ac:dyDescent="0.25">
      <c r="B56" s="13" t="s">
        <v>86</v>
      </c>
      <c r="C56" s="14" t="s">
        <v>87</v>
      </c>
      <c r="D56" s="13" t="s">
        <v>15</v>
      </c>
      <c r="E56" s="15">
        <v>13</v>
      </c>
      <c r="F56" s="21"/>
      <c r="G56" s="16">
        <f t="shared" si="4"/>
        <v>0</v>
      </c>
    </row>
    <row r="57" spans="2:8" ht="24" x14ac:dyDescent="0.25">
      <c r="B57" s="13" t="s">
        <v>88</v>
      </c>
      <c r="C57" s="14" t="s">
        <v>89</v>
      </c>
      <c r="D57" s="13" t="s">
        <v>23</v>
      </c>
      <c r="E57" s="15">
        <v>55</v>
      </c>
      <c r="F57" s="21"/>
      <c r="G57" s="16">
        <f t="shared" si="4"/>
        <v>0</v>
      </c>
    </row>
    <row r="58" spans="2:8" ht="24" x14ac:dyDescent="0.25">
      <c r="B58" s="13" t="s">
        <v>90</v>
      </c>
      <c r="C58" s="14" t="s">
        <v>91</v>
      </c>
      <c r="D58" s="13" t="s">
        <v>23</v>
      </c>
      <c r="E58" s="15">
        <v>75</v>
      </c>
      <c r="F58" s="21"/>
      <c r="G58" s="16">
        <f t="shared" si="4"/>
        <v>0</v>
      </c>
    </row>
    <row r="59" spans="2:8" x14ac:dyDescent="0.25">
      <c r="B59" s="38"/>
      <c r="C59" s="39"/>
      <c r="D59" s="39"/>
      <c r="E59" s="39"/>
      <c r="F59" s="39"/>
      <c r="G59" s="39"/>
    </row>
    <row r="60" spans="2:8" x14ac:dyDescent="0.25">
      <c r="B60" s="7">
        <v>7</v>
      </c>
      <c r="C60" s="17" t="s">
        <v>92</v>
      </c>
      <c r="D60" s="7"/>
      <c r="E60" s="18"/>
      <c r="F60" s="19"/>
      <c r="G60" s="20">
        <f>SUM(G61)</f>
        <v>0</v>
      </c>
      <c r="H60" s="12"/>
    </row>
    <row r="61" spans="2:8" ht="108" x14ac:dyDescent="0.25">
      <c r="B61" s="13" t="s">
        <v>93</v>
      </c>
      <c r="C61" s="14" t="s">
        <v>94</v>
      </c>
      <c r="D61" s="13" t="s">
        <v>95</v>
      </c>
      <c r="E61" s="15">
        <v>1</v>
      </c>
      <c r="F61" s="21"/>
      <c r="G61" s="16">
        <f>E61*F61</f>
        <v>0</v>
      </c>
    </row>
    <row r="62" spans="2:8" x14ac:dyDescent="0.25">
      <c r="B62" s="38"/>
      <c r="C62" s="39"/>
      <c r="D62" s="39"/>
      <c r="E62" s="39"/>
      <c r="F62" s="39"/>
      <c r="G62" s="39"/>
    </row>
    <row r="63" spans="2:8" x14ac:dyDescent="0.25">
      <c r="B63" s="7">
        <v>8</v>
      </c>
      <c r="C63" s="17" t="s">
        <v>96</v>
      </c>
      <c r="D63" s="7"/>
      <c r="E63" s="18"/>
      <c r="F63" s="19"/>
      <c r="G63" s="20">
        <f>SUM(G64:G67)</f>
        <v>0</v>
      </c>
      <c r="H63" s="12"/>
    </row>
    <row r="64" spans="2:8" ht="108" x14ac:dyDescent="0.25">
      <c r="B64" s="13" t="s">
        <v>97</v>
      </c>
      <c r="C64" s="26" t="s">
        <v>98</v>
      </c>
      <c r="D64" s="13" t="s">
        <v>15</v>
      </c>
      <c r="E64" s="15">
        <v>13</v>
      </c>
      <c r="F64" s="27"/>
      <c r="G64" s="16">
        <f t="shared" ref="G64:G67" si="5">E64*F64</f>
        <v>0</v>
      </c>
    </row>
    <row r="65" spans="2:8" ht="108" x14ac:dyDescent="0.25">
      <c r="B65" s="13" t="s">
        <v>99</v>
      </c>
      <c r="C65" s="26" t="s">
        <v>100</v>
      </c>
      <c r="D65" s="13" t="s">
        <v>23</v>
      </c>
      <c r="E65" s="15">
        <v>384</v>
      </c>
      <c r="F65" s="27"/>
      <c r="G65" s="16">
        <f t="shared" si="5"/>
        <v>0</v>
      </c>
    </row>
    <row r="66" spans="2:8" ht="108" x14ac:dyDescent="0.25">
      <c r="B66" s="13" t="s">
        <v>101</v>
      </c>
      <c r="C66" s="14" t="s">
        <v>102</v>
      </c>
      <c r="D66" s="13" t="s">
        <v>51</v>
      </c>
      <c r="E66" s="15">
        <v>189</v>
      </c>
      <c r="F66" s="27"/>
      <c r="G66" s="16">
        <f t="shared" si="5"/>
        <v>0</v>
      </c>
    </row>
    <row r="67" spans="2:8" ht="60" x14ac:dyDescent="0.25">
      <c r="B67" s="13" t="s">
        <v>103</v>
      </c>
      <c r="C67" s="14" t="s">
        <v>104</v>
      </c>
      <c r="D67" s="13" t="s">
        <v>54</v>
      </c>
      <c r="E67" s="15">
        <v>30</v>
      </c>
      <c r="F67" s="27"/>
      <c r="G67" s="16">
        <f t="shared" si="5"/>
        <v>0</v>
      </c>
    </row>
    <row r="68" spans="2:8" x14ac:dyDescent="0.25">
      <c r="B68" s="38"/>
      <c r="C68" s="39"/>
      <c r="D68" s="39"/>
      <c r="E68" s="39"/>
      <c r="F68" s="39"/>
      <c r="G68" s="39"/>
    </row>
    <row r="69" spans="2:8" x14ac:dyDescent="0.25">
      <c r="B69" s="7">
        <v>9</v>
      </c>
      <c r="C69" s="17" t="s">
        <v>105</v>
      </c>
      <c r="D69" s="7"/>
      <c r="E69" s="18"/>
      <c r="F69" s="19"/>
      <c r="G69" s="20">
        <f>G70</f>
        <v>0</v>
      </c>
      <c r="H69" s="12"/>
    </row>
    <row r="70" spans="2:8" x14ac:dyDescent="0.25">
      <c r="B70" s="13" t="s">
        <v>106</v>
      </c>
      <c r="C70" s="14" t="s">
        <v>107</v>
      </c>
      <c r="D70" s="13" t="s">
        <v>108</v>
      </c>
      <c r="E70" s="15">
        <v>1</v>
      </c>
      <c r="F70" s="21"/>
      <c r="G70" s="16">
        <f>E70*F70</f>
        <v>0</v>
      </c>
    </row>
    <row r="71" spans="2:8" x14ac:dyDescent="0.25">
      <c r="B71" s="56" t="s">
        <v>109</v>
      </c>
      <c r="C71" s="57"/>
      <c r="D71" s="57"/>
      <c r="E71" s="57"/>
      <c r="F71" s="58"/>
      <c r="G71" s="28"/>
    </row>
    <row r="72" spans="2:8" x14ac:dyDescent="0.25">
      <c r="B72" s="53" t="s">
        <v>110</v>
      </c>
      <c r="C72" s="54"/>
      <c r="D72" s="54"/>
      <c r="E72" s="54"/>
      <c r="F72" s="55"/>
      <c r="G72" s="29">
        <f>+G13+G18+G33+G37+G43+G49+G60+G63+G69</f>
        <v>0</v>
      </c>
    </row>
    <row r="73" spans="2:8" x14ac:dyDescent="0.25">
      <c r="B73" s="50" t="s">
        <v>111</v>
      </c>
      <c r="C73" s="51"/>
      <c r="D73" s="51"/>
      <c r="E73" s="52"/>
      <c r="F73" s="30">
        <v>0.25</v>
      </c>
      <c r="G73" s="31">
        <f>+G72*F73</f>
        <v>0</v>
      </c>
    </row>
    <row r="74" spans="2:8" x14ac:dyDescent="0.25">
      <c r="B74" s="50" t="s">
        <v>112</v>
      </c>
      <c r="C74" s="51"/>
      <c r="D74" s="51"/>
      <c r="E74" s="52"/>
      <c r="F74" s="30">
        <v>0.05</v>
      </c>
      <c r="G74" s="31">
        <f>+F74*G72</f>
        <v>0</v>
      </c>
    </row>
    <row r="75" spans="2:8" x14ac:dyDescent="0.25">
      <c r="B75" s="50" t="s">
        <v>113</v>
      </c>
      <c r="C75" s="51"/>
      <c r="D75" s="51"/>
      <c r="E75" s="52"/>
      <c r="F75" s="30">
        <v>0.19</v>
      </c>
      <c r="G75" s="31">
        <f>+F75*G74</f>
        <v>0</v>
      </c>
    </row>
    <row r="76" spans="2:8" x14ac:dyDescent="0.25">
      <c r="B76" s="53" t="s">
        <v>114</v>
      </c>
      <c r="C76" s="54"/>
      <c r="D76" s="54"/>
      <c r="E76" s="55"/>
      <c r="F76" s="32"/>
      <c r="G76" s="33">
        <f>+G75+G74+G73+G72</f>
        <v>0</v>
      </c>
    </row>
  </sheetData>
  <mergeCells count="24">
    <mergeCell ref="B75:E75"/>
    <mergeCell ref="B76:E76"/>
    <mergeCell ref="B62:G62"/>
    <mergeCell ref="B68:G68"/>
    <mergeCell ref="B71:F71"/>
    <mergeCell ref="B72:F72"/>
    <mergeCell ref="B73:E73"/>
    <mergeCell ref="B74:E74"/>
    <mergeCell ref="B59:G59"/>
    <mergeCell ref="B1:G1"/>
    <mergeCell ref="B2:G2"/>
    <mergeCell ref="B3:G3"/>
    <mergeCell ref="B5:G7"/>
    <mergeCell ref="B9:B11"/>
    <mergeCell ref="C9:C11"/>
    <mergeCell ref="D9:D11"/>
    <mergeCell ref="E9:E11"/>
    <mergeCell ref="F9:G9"/>
    <mergeCell ref="F10:G10"/>
    <mergeCell ref="B17:G17"/>
    <mergeCell ref="B32:G32"/>
    <mergeCell ref="B36:G36"/>
    <mergeCell ref="B42:G42"/>
    <mergeCell ref="B48:G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sacatin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SUPERVISION ADMINISTRATIVA</dc:creator>
  <cp:lastModifiedBy>CARLOS ANDRES MERIZALDE GARTNER</cp:lastModifiedBy>
  <dcterms:created xsi:type="dcterms:W3CDTF">2025-10-15T21:39:26Z</dcterms:created>
  <dcterms:modified xsi:type="dcterms:W3CDTF">2025-10-21T21:32:18Z</dcterms:modified>
</cp:coreProperties>
</file>