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laudiar.gonzalez\Documents\AUDITORIA\07 EVALUACION INDEPENDIENTE SCI\2024\2024-2\EJECUCIÓN\"/>
    </mc:Choice>
  </mc:AlternateContent>
  <bookViews>
    <workbookView xWindow="0" yWindow="0" windowWidth="23040" windowHeight="8568"/>
  </bookViews>
  <sheets>
    <sheet name="Conclusiones" sheetId="1" r:id="rId1"/>
    <sheet name="GRAFICAS"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 localSheetId="1">#REF!</definedName>
    <definedName name="\0">#REF!</definedName>
    <definedName name="\BD" localSheetId="1">#REF!</definedName>
    <definedName name="\BD">#REF!</definedName>
    <definedName name="\BJ" localSheetId="1">#REF!</definedName>
    <definedName name="\BJ">#REF!</definedName>
    <definedName name="\BP" localSheetId="1">#REF!</definedName>
    <definedName name="\BP">#REF!</definedName>
    <definedName name="\c" localSheetId="1">[2]BDATOS!#REF!</definedName>
    <definedName name="\c">[2]BDATOS!#REF!</definedName>
    <definedName name="\CA" localSheetId="1">#REF!</definedName>
    <definedName name="\CA">#REF!</definedName>
    <definedName name="\i" localSheetId="1">#REF!</definedName>
    <definedName name="\i">#REF!</definedName>
    <definedName name="\m" localSheetId="1">#REF!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 localSheetId="1">'[4]384-Acciones Corporacion'!#REF!</definedName>
    <definedName name="_296">'[4]384-Acciones Corporacion'!#REF!</definedName>
    <definedName name="_3__123Graph_AC86W90" hidden="1">[3]WIZ!$AF$19:$AF$30</definedName>
    <definedName name="_304" localSheetId="1">'[4]384-Acciones Corporacion'!#REF!</definedName>
    <definedName name="_304">'[4]384-Acciones Corporacion'!#REF!</definedName>
    <definedName name="_312" localSheetId="1">'[4]384-Acciones Corporacion'!#REF!</definedName>
    <definedName name="_312">'[4]384-Acciones Corporacion'!#REF!</definedName>
    <definedName name="_320" localSheetId="1">'[4]384-Acciones Corporacion'!#REF!</definedName>
    <definedName name="_320">'[4]384-Acciones Corporacion'!#REF!</definedName>
    <definedName name="_336" localSheetId="1">'[4]384-Acciones Corporacion'!#REF!</definedName>
    <definedName name="_336">'[4]384-Acciones Corporacion'!#REF!</definedName>
    <definedName name="_344" localSheetId="1">'[4]384-Acciones Corporacion'!#REF!</definedName>
    <definedName name="_344">'[4]384-Acciones Corporacion'!#REF!</definedName>
    <definedName name="_352" localSheetId="1">'[4]384-Acciones Corporacion'!#REF!</definedName>
    <definedName name="_352">'[4]384-Acciones Corporacion'!#REF!</definedName>
    <definedName name="_4__123Graph_BC86W_2" hidden="1">[3]WIZ!$F$32:$F$43</definedName>
    <definedName name="_5__123Graph_BC86W30" hidden="1">[3]WIZ!$AE$32:$AE$43</definedName>
    <definedName name="_522" localSheetId="1">'[4]384-Acciones Corporacion'!#REF!</definedName>
    <definedName name="_522">'[4]384-Acciones Corporacion'!#REF!</definedName>
    <definedName name="_530" localSheetId="1">'[4]384-Acciones Corporacion'!#REF!</definedName>
    <definedName name="_530">'[4]384-Acciones Corporacion'!#REF!</definedName>
    <definedName name="_546" localSheetId="1">'[4]384-Acciones Corporacion'!#REF!</definedName>
    <definedName name="_546">'[4]384-Acciones Corporacion'!#REF!</definedName>
    <definedName name="_554" localSheetId="1">'[4]384-Acciones Corporacion'!#REF!</definedName>
    <definedName name="_554">'[4]384-Acciones Corporacion'!#REF!</definedName>
    <definedName name="_562" localSheetId="1">'[4]384-Acciones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 hidden="1">#REF!</definedName>
    <definedName name="_xlnm._FilterDatabase" hidden="1">#REF!</definedName>
    <definedName name="_Key1" localSheetId="1" hidden="1">#REF!</definedName>
    <definedName name="_Key1" hidden="1">#REF!</definedName>
    <definedName name="_Key2" localSheetId="1" hidden="1">#REF!</definedName>
    <definedName name="_Key2" hidden="1">#REF!</definedName>
    <definedName name="_Order1" hidden="1">255</definedName>
    <definedName name="_Order2" hidden="1">255</definedName>
    <definedName name="_Parse_Out" localSheetId="1" hidden="1">[5]B.BTA.S.VALORES!#REF!</definedName>
    <definedName name="_Parse_Out" hidden="1">[5]B.BTA.S.VALORES!#REF!</definedName>
    <definedName name="_Sort" localSheetId="1" hidden="1">#REF!</definedName>
    <definedName name="_Sort" hidden="1">#REF!</definedName>
    <definedName name="A">[6]oficial!$A$1:$H$160</definedName>
    <definedName name="A_IMPRESIÓN_IM" localSheetId="1">#REF!</definedName>
    <definedName name="A_IMPRESIÓN_IM">#REF!</definedName>
    <definedName name="A205_" localSheetId="1">#REF!</definedName>
    <definedName name="A205_">#REF!</definedName>
    <definedName name="A242_" localSheetId="1">#REF!</definedName>
    <definedName name="A242_">#REF!</definedName>
    <definedName name="A255_" localSheetId="1">#REF!</definedName>
    <definedName name="A255_">#REF!</definedName>
    <definedName name="A498_" localSheetId="1">#REF!</definedName>
    <definedName name="A498_">#REF!</definedName>
    <definedName name="A534_">#N/A</definedName>
    <definedName name="A598_" localSheetId="1">#REF!</definedName>
    <definedName name="A598_">#REF!</definedName>
    <definedName name="A641_" localSheetId="1">#REF!</definedName>
    <definedName name="A641_">#REF!</definedName>
    <definedName name="A68_" localSheetId="1">#REF!</definedName>
    <definedName name="A68_">#REF!</definedName>
    <definedName name="A784_" localSheetId="1">#REF!</definedName>
    <definedName name="A784_">#REF!</definedName>
    <definedName name="ACCIONISTASTOTAL" localSheetId="1">'[7]Oper recip'!#REF!</definedName>
    <definedName name="ACCIONISTASTOTAL">'[7]Oper recip'!#REF!</definedName>
    <definedName name="Accounts" localSheetId="1">#REF!</definedName>
    <definedName name="Accounts">#REF!</definedName>
    <definedName name="Accrual___payment_of_dividends" localSheetId="1">#REF!</definedName>
    <definedName name="Accrual___payment_of_dividends">#REF!</definedName>
    <definedName name="ACT" localSheetId="1">#REF!</definedName>
    <definedName name="ACT">#REF!</definedName>
    <definedName name="AFANT" localSheetId="1">#REF!</definedName>
    <definedName name="AFANT">#REF!</definedName>
    <definedName name="AFHOY" localSheetId="1">#REF!</definedName>
    <definedName name="AFHOY">#REF!</definedName>
    <definedName name="ahaccionistas01" localSheetId="1">#REF!</definedName>
    <definedName name="ahaccionistas01">#REF!</definedName>
    <definedName name="AJPAAG" localSheetId="1">#REF!</definedName>
    <definedName name="AJPAAG">#REF!</definedName>
    <definedName name="Anexo" localSheetId="1" hidden="1">{"'para SB'!$A$1420:$F$1479"}</definedName>
    <definedName name="Anexo" hidden="1">{"'para SB'!$A$1420:$F$1479"}</definedName>
    <definedName name="año" localSheetId="1">#REF!</definedName>
    <definedName name="año">#REF!</definedName>
    <definedName name="AÑO_A_PROCESAR" localSheetId="1">#REF!</definedName>
    <definedName name="AÑO_A_PROCESAR">#REF!</definedName>
    <definedName name="año1" localSheetId="1">#REF!</definedName>
    <definedName name="año1">#REF!</definedName>
    <definedName name="AÑOS_A_PROCESAR" localSheetId="1">#REF!</definedName>
    <definedName name="AÑOS_A_PROCESAR">#REF!</definedName>
    <definedName name="AppName" localSheetId="1">#REF!</definedName>
    <definedName name="AppName">#REF!</definedName>
    <definedName name="_xlnm.Print_Area" localSheetId="1">#REF!</definedName>
    <definedName name="_xlnm.Print_Area">#REF!</definedName>
    <definedName name="Área_de_impresión1" localSheetId="1">#REF!</definedName>
    <definedName name="Área_de_impresión1">#REF!</definedName>
    <definedName name="AS2DocOpenMode" hidden="1">"AS2DocumentEdit"</definedName>
    <definedName name="AS2ReportLS" hidden="1">1</definedName>
    <definedName name="AS2SyncStepLS" hidden="1">0</definedName>
    <definedName name="AS2TickmarkLS" localSheetId="1" hidden="1">#REF!</definedName>
    <definedName name="AS2TickmarkLS" hidden="1">#REF!</definedName>
    <definedName name="AS2VersionLS" hidden="1">300</definedName>
    <definedName name="ASFSD" localSheetId="1">#REF!</definedName>
    <definedName name="ASFSD">#REF!</definedName>
    <definedName name="Assertions" localSheetId="1">#REF!</definedName>
    <definedName name="Assertions">#REF!</definedName>
    <definedName name="BASE" localSheetId="1">#REF!</definedName>
    <definedName name="BASE">#REF!</definedName>
    <definedName name="BCE" localSheetId="1">#REF!</definedName>
    <definedName name="BCE">#REF!</definedName>
    <definedName name="BCEBONOS" localSheetId="1">#REF!</definedName>
    <definedName name="BCEBONOS">#REF!</definedName>
    <definedName name="BCECAMBIOS" localSheetId="1">#REF!</definedName>
    <definedName name="BCECAMBIOS">#REF!</definedName>
    <definedName name="BCEEMPRESA" localSheetId="1">#REF!</definedName>
    <definedName name="BCEEMPRESA">#REF!</definedName>
    <definedName name="BCERENTA" localSheetId="1">#REF!</definedName>
    <definedName name="BCERENTA">#REF!</definedName>
    <definedName name="BCETESOROS" localSheetId="1">#REF!</definedName>
    <definedName name="BCETESOROS">#REF!</definedName>
    <definedName name="BG_Del" hidden="1">15</definedName>
    <definedName name="BG_Ins" hidden="1">4</definedName>
    <definedName name="BG_Mod" hidden="1">6</definedName>
    <definedName name="BLOQUE" localSheetId="1">#REF!</definedName>
    <definedName name="BLOQUE">#REF!</definedName>
    <definedName name="BuiltIn_Print_Area___0" localSheetId="1">#REF!</definedName>
    <definedName name="BuiltIn_Print_Area___0">#REF!</definedName>
    <definedName name="BuiltIn_Print_Titles___0" localSheetId="1">#REF!</definedName>
    <definedName name="BuiltIn_Print_Titles___0">#REF!</definedName>
    <definedName name="CALCULO" localSheetId="1">[2]BDATOS!#REF!</definedName>
    <definedName name="CALCULO">[2]BDATOS!#REF!</definedName>
    <definedName name="CAR" localSheetId="1">#REF!</definedName>
    <definedName name="CAR">#REF!</definedName>
    <definedName name="CAVR" localSheetId="1">#REF!</definedName>
    <definedName name="CAVR">#REF!</definedName>
    <definedName name="cdtaccinistas01" localSheetId="1">#REF!</definedName>
    <definedName name="cdtaccinistas01">#REF!</definedName>
    <definedName name="CO.Otros_Cuentas" localSheetId="1">#REF!</definedName>
    <definedName name="CO.Otros_Cuentas">#REF!</definedName>
    <definedName name="CO.Otros_Monto" localSheetId="1">#REF!</definedName>
    <definedName name="CO.Otros_Monto">#REF!</definedName>
    <definedName name="CO.Riesgo_Cuentas" localSheetId="1">#REF!</definedName>
    <definedName name="CO.Riesgo_Cuentas">#REF!</definedName>
    <definedName name="CO.Riesgo_Monto" localSheetId="1">#REF!</definedName>
    <definedName name="CO.Riesgo_Monto">#REF!</definedName>
    <definedName name="CO.Tesoreria_Cuentas" localSheetId="1">#REF!</definedName>
    <definedName name="CO.Tesoreria_Cuentas">#REF!</definedName>
    <definedName name="COMP3CM" localSheetId="1">#REF!,#REF!,#REF!,#REF!,#REF!</definedName>
    <definedName name="COMP3CM">#REF!,#REF!,#REF!,#REF!,#REF!</definedName>
    <definedName name="COMP3PM" localSheetId="1">#REF!,#REF!,#REF!,#REF!</definedName>
    <definedName name="COMP3PM">#REF!,#REF!,#REF!,#REF!</definedName>
    <definedName name="COMP3PY" localSheetId="1">#REF!,#REF!,#REF!,#REF!,#REF!</definedName>
    <definedName name="COMP3PY">#REF!,#REF!,#REF!,#REF!,#REF!</definedName>
    <definedName name="COMPCM" localSheetId="1">#REF!,#REF!,#REF!,#REF!,#REF!,#REF!,#REF!</definedName>
    <definedName name="COMPCM">#REF!,#REF!,#REF!,#REF!,#REF!,#REF!,#REF!</definedName>
    <definedName name="COMPPM" localSheetId="1">#REF!,#REF!,#REF!,#REF!,#REF!,#REF!,#REF!</definedName>
    <definedName name="COMPPM">#REF!,#REF!,#REF!,#REF!,#REF!,#REF!,#REF!</definedName>
    <definedName name="COMPPY" localSheetId="1">#REF!,#REF!,#REF!,#REF!,#REF!,#REF!,#REF!,#REF!</definedName>
    <definedName name="COMPPY">#REF!,#REF!,#REF!,#REF!,#REF!,#REF!,#REF!,#REF!</definedName>
    <definedName name="con10_partic" localSheetId="1">#REF!</definedName>
    <definedName name="con10_partic">#REF!</definedName>
    <definedName name="conahdirectivos01" localSheetId="1">#REF!</definedName>
    <definedName name="conahdirectivos01">#REF!</definedName>
    <definedName name="conahojunta01" localSheetId="1">#REF!</definedName>
    <definedName name="conahojunta01">#REF!</definedName>
    <definedName name="concdtdirectivos01" localSheetId="1">#REF!</definedName>
    <definedName name="concdtdirectivos01">#REF!</definedName>
    <definedName name="concdtentidades01" localSheetId="1">#REF!</definedName>
    <definedName name="concdtentidades01">#REF!</definedName>
    <definedName name="CONGASTO" localSheetId="1">[2]BDATOS!#REF!</definedName>
    <definedName name="CONGASTO">[2]BDATOS!#REF!</definedName>
    <definedName name="conotros" localSheetId="1">#REF!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 localSheetId="1">#REF!</definedName>
    <definedName name="CORDEN">#REF!</definedName>
    <definedName name="CREDITO">[11]oficial!$H$1:$H$160</definedName>
    <definedName name="CUENTA96" localSheetId="1">#REF!</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localSheetId="1" hidden="1">[5]B.BTA.S.VALORES!#REF!</definedName>
    <definedName name="Div" hidden="1">[5]B.BTA.S.VALORES!#REF!</definedName>
    <definedName name="Divide" localSheetId="1">#REF!</definedName>
    <definedName name="Divide">#REF!</definedName>
    <definedName name="doce">'[14]Anexo-Participaciones Dic-11'!$E$22</definedName>
    <definedName name="ELIEXTRA">'[15]ELIMINA EXT'!$A$3:$Y$217</definedName>
    <definedName name="ELIFIL">[15]ELIMINA!$A$4:$AM$231</definedName>
    <definedName name="ELIMEXT" localSheetId="1">#REF!</definedName>
    <definedName name="ELIMEXT">#REF!</definedName>
    <definedName name="ELIMINA" localSheetId="1">#REF!</definedName>
    <definedName name="ELIMINA">#REF!</definedName>
    <definedName name="entidades" localSheetId="1">#REF!</definedName>
    <definedName name="entidades">#REF!</definedName>
    <definedName name="EPIANDES" localSheetId="1">#REF!</definedName>
    <definedName name="EPIANDES">#REF!</definedName>
    <definedName name="ESCRIBA" localSheetId="1">[2]BDATOS!#REF!</definedName>
    <definedName name="ESCRIBA">[2]BDATOS!#REF!</definedName>
    <definedName name="ESTADOS_FINANCIEROS_A_PROCESAR" localSheetId="1">#REF!</definedName>
    <definedName name="ESTADOS_FINANCIEROS_A_PROCESAR">#REF!</definedName>
    <definedName name="ESTCAM" localSheetId="1">#REF!</definedName>
    <definedName name="ESTCAM">#REF!</definedName>
    <definedName name="ET" localSheetId="1">#REF!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localSheetId="1" hidden="1">{"'para SB'!$A$1420:$F$1479"}</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 localSheetId="1">#REF!</definedName>
    <definedName name="INDI">#REF!</definedName>
    <definedName name="INDICACART" localSheetId="1">#REF!</definedName>
    <definedName name="INDICACART">#REF!</definedName>
    <definedName name="INVER" localSheetId="1">#REF!</definedName>
    <definedName name="INVER">#REF!</definedName>
    <definedName name="junio111" localSheetId="1">#REF!</definedName>
    <definedName name="junio111">#REF!</definedName>
    <definedName name="JUNTA" localSheetId="1">#REF!</definedName>
    <definedName name="JUNTA">#REF!</definedName>
    <definedName name="JUNTA1" localSheetId="1">#REF!</definedName>
    <definedName name="JUNTA1">#REF!</definedName>
    <definedName name="LLPModel">[17]!LLPModel</definedName>
    <definedName name="MATRIZ">[18]MATRIZ!$A$7:$BY$4664</definedName>
    <definedName name="MC.PL_Cuentas" localSheetId="1">#REF!</definedName>
    <definedName name="MC.PL_Cuentas">#REF!</definedName>
    <definedName name="MC.PL_Monto" localSheetId="1">#REF!</definedName>
    <definedName name="MC.PL_Monto">#REF!</definedName>
    <definedName name="MESANT" localSheetId="1">#REF!</definedName>
    <definedName name="MESANT">#REF!</definedName>
    <definedName name="MESES">'[19]7'!$AL$3:$AL$7</definedName>
    <definedName name="MESHOY" localSheetId="1">#REF!</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 localSheetId="1">#REF!</definedName>
    <definedName name="MultiSelectNames">#REF!</definedName>
    <definedName name="Nivel" localSheetId="1">#REF!</definedName>
    <definedName name="Nivel">#REF!</definedName>
    <definedName name="NOPUC" localSheetId="1">#REF!</definedName>
    <definedName name="NOPUC">#REF!</definedName>
    <definedName name="OFI">[11]oficial!$A$1:$H$160</definedName>
    <definedName name="ORDEN1" localSheetId="1">#REF!</definedName>
    <definedName name="ORDEN1">#REF!</definedName>
    <definedName name="ORDEN2" localSheetId="1">#REF!</definedName>
    <definedName name="ORDEN2">#REF!</definedName>
    <definedName name="ORDEN3" localSheetId="1">#REF!</definedName>
    <definedName name="ORDEN3">#REF!</definedName>
    <definedName name="ORDEN4" localSheetId="1">#REF!</definedName>
    <definedName name="ORDEN4">#REF!</definedName>
    <definedName name="ORDEN5" localSheetId="1">#REF!</definedName>
    <definedName name="ORDEN5">#REF!</definedName>
    <definedName name="ORDEN6" localSheetId="1">#REF!</definedName>
    <definedName name="ORDEN6">#REF!</definedName>
    <definedName name="p">'[20]Participación Accionaria Junio '!$K$11</definedName>
    <definedName name="PAS" localSheetId="1">#REF!</definedName>
    <definedName name="PAS">#REF!</definedName>
    <definedName name="PAT" localSheetId="1">#REF!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 localSheetId="1">#REF!</definedName>
    <definedName name="PRES">#REF!</definedName>
    <definedName name="PRES1" localSheetId="1">#REF!</definedName>
    <definedName name="PRES1">#REF!</definedName>
    <definedName name="Presup" localSheetId="1">SUMIF([23]DATA!$H$1:$H$65536,#REF!&amp;"-"&amp;#REF!&amp;"-"&amp;MONTH(#REF!),[23]DATA!$G$1:$G$65536)</definedName>
    <definedName name="Presup">SUMIF([23]DATA!$H$1:$H$65536,#REF!&amp;"-"&amp;#REF!&amp;"-"&amp;MONTH(#REF!),[23]DATA!$G$1:$G$65536)</definedName>
    <definedName name="ProductivityWith">[10]!ProductivityWith</definedName>
    <definedName name="ProductivityWithout">[10]!ProductivityWithout</definedName>
    <definedName name="PUC" localSheetId="1">#REF!</definedName>
    <definedName name="PUC">#REF!</definedName>
    <definedName name="PYG" localSheetId="1">#REF!</definedName>
    <definedName name="PYG">#REF!</definedName>
    <definedName name="PYGBONOS" localSheetId="1">#REF!</definedName>
    <definedName name="PYGBONOS">#REF!</definedName>
    <definedName name="PYGCAMBIOS" localSheetId="1">#REF!</definedName>
    <definedName name="PYGCAMBIOS">#REF!</definedName>
    <definedName name="PYGRENTA" localSheetId="1">#REF!</definedName>
    <definedName name="PYGRENTA">#REF!</definedName>
    <definedName name="PYGTESOROS" localSheetId="1">#REF!</definedName>
    <definedName name="PYGTESOROS">#REF!</definedName>
    <definedName name="qeq">SUMIF([8]DATA1!$B$1:$B$65536,[9]Octubre!$C1,[8]DATA1!XFA$1:XFA$65536)</definedName>
    <definedName name="ref_contr" localSheetId="1">#REF!</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localSheetId="1" hidden="1">{"'Sheet1'!$A$1:$F$179"}</definedName>
    <definedName name="ro" hidden="1">{"'Sheet1'!$A$1:$F$179"}</definedName>
    <definedName name="rod" localSheetId="1" hidden="1">{"'Sheet1'!$A$1:$F$179"}</definedName>
    <definedName name="rod" hidden="1">{"'Sheet1'!$A$1:$F$179"}</definedName>
    <definedName name="rodirgo" localSheetId="1" hidden="1">{"'Sheet1'!$A$1:$F$179"}</definedName>
    <definedName name="rodirgo" hidden="1">{"'Sheet1'!$A$1:$F$179"}</definedName>
    <definedName name="Saldo">SUMIF([8]DATA2!XFB$1:XFB$65536,[9]Octubre!$C1,[8]DATA2!A$1:A$65536)</definedName>
    <definedName name="sdaf" localSheetId="1" hidden="1">{"'para SB'!$A$1420:$F$1479"}</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 localSheetId="1">#REF!</definedName>
    <definedName name="TestTypes">#REF!</definedName>
    <definedName name="TextRefCopyRangeCount" hidden="1">1</definedName>
    <definedName name="Títulos_a_imprimir_IM" localSheetId="1">#REF!,#REF!</definedName>
    <definedName name="Títulos_a_imprimir_IM">#REF!,#REF!</definedName>
    <definedName name="TOTAL" localSheetId="1">#REF!</definedName>
    <definedName name="TOTAL">#REF!</definedName>
    <definedName name="Total_Contagio">SUMIF([8]DATA1!$B$1:$B$65536,[9]Octubre!$C1,[8]DATA1!K$1:K$65536)</definedName>
    <definedName name="Total_Mora">SUMIF([8]DATA1!$B$1:$B$65536,[9]Octubre!$C1,[8]DATA1!K$1:K$65536)</definedName>
    <definedName name="TypesOfTransaction" localSheetId="1">#REF!</definedName>
    <definedName name="TypesOfTransaction">#REF!</definedName>
    <definedName name="uno">'[14]Anexo-Participaciones Dic-11'!$E$9</definedName>
    <definedName name="utilidad" localSheetId="1">'[7]Estado de Resultados'!#REF!</definedName>
    <definedName name="utilidad">'[7]Estado de Resultados'!#REF!</definedName>
    <definedName name="VALID" localSheetId="1">#REF!</definedName>
    <definedName name="VALID">#REF!</definedName>
    <definedName name="VALOR" localSheetId="1" hidden="1">{#N/A,#N/A,FALSE,"ANEXO1";"ACTIVO",#N/A,FALSE,"ANEXO1";"PASIVO",#N/A,FALSE,"ANEXO1";"G Y P",#N/A,FALSE,"ANEXO1"}</definedName>
    <definedName name="VALOR" hidden="1">{#N/A,#N/A,FALSE,"ANEXO1";"ACTIVO",#N/A,FALSE,"ANEXO1";"PASIVO",#N/A,FALSE,"ANEXO1";"G Y P",#N/A,FALSE,"ANEXO1"}</definedName>
    <definedName name="veinticuatro" localSheetId="1">#REF!</definedName>
    <definedName name="veinticuatro">#REF!</definedName>
    <definedName name="veintidos" localSheetId="1">#REF!</definedName>
    <definedName name="veintidos">#REF!</definedName>
    <definedName name="veintitres" localSheetId="1">#REF!</definedName>
    <definedName name="veintitres">#REF!</definedName>
    <definedName name="veintiuno" localSheetId="1">#REF!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localSheetId="1" hidden="1">{#N/A,#N/A,FALSE,"ANEXO1";"ACTIVO",#N/A,FALSE,"ANEXO1";"PASIVO",#N/A,FALSE,"ANEXO1";"G Y P",#N/A,FALSE,"ANEXO1"}</definedName>
    <definedName name="wrn.CONSOLIDADO." hidden="1">{#N/A,#N/A,FALSE,"ANEXO1";"ACTIVO",#N/A,FALSE,"ANEXO1";"PASIVO",#N/A,FALSE,"ANEXO1";"G Y P",#N/A,FALSE,"ANEXO1"}</definedName>
    <definedName name="ws" localSheetId="1" hidden="1">{"'Sheet1'!$A$1:$F$179"}</definedName>
    <definedName name="ws" hidden="1">{"'Sheet1'!$A$1:$F$179"}</definedName>
    <definedName name="XXX" localSheetId="1">#REF!</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6" i="2" l="1"/>
  <c r="H16" i="2"/>
  <c r="F16" i="2"/>
  <c r="D16" i="2"/>
  <c r="B16" i="2"/>
  <c r="J15" i="2"/>
  <c r="H15" i="2"/>
  <c r="F15" i="2"/>
  <c r="D15" i="2"/>
  <c r="B15" i="2"/>
  <c r="J14" i="2"/>
  <c r="H14" i="2"/>
  <c r="F14" i="2"/>
  <c r="D14" i="2"/>
  <c r="B14" i="2"/>
  <c r="J13" i="2"/>
  <c r="H13" i="2"/>
  <c r="F13" i="2"/>
  <c r="D13" i="2"/>
  <c r="B13" i="2"/>
  <c r="J12" i="2"/>
  <c r="H12" i="2"/>
  <c r="F12" i="2"/>
  <c r="D12" i="2"/>
  <c r="B12" i="2"/>
  <c r="K7" i="2"/>
  <c r="J7" i="2"/>
  <c r="J17" i="2" s="1"/>
  <c r="I7" i="2"/>
  <c r="H7" i="2"/>
  <c r="H17" i="2" s="1"/>
  <c r="G7" i="2"/>
  <c r="F7" i="2"/>
  <c r="F17" i="2" s="1"/>
  <c r="E7" i="2"/>
  <c r="D7" i="2"/>
  <c r="D17" i="2" s="1"/>
  <c r="C7" i="2"/>
  <c r="B7" i="2"/>
  <c r="B17" i="2" s="1"/>
  <c r="G33" i="1"/>
  <c r="O33" i="1" s="1"/>
  <c r="E33" i="1"/>
  <c r="G31" i="1"/>
  <c r="O31" i="1" s="1"/>
  <c r="E31" i="1"/>
  <c r="G29" i="1"/>
  <c r="O29" i="1" s="1"/>
  <c r="E29" i="1"/>
  <c r="O27" i="1"/>
  <c r="G27" i="1"/>
  <c r="E27" i="1"/>
  <c r="G25" i="1"/>
  <c r="M7" i="1" s="1"/>
  <c r="E25" i="1"/>
  <c r="O25" i="1" l="1"/>
</calcChain>
</file>

<file path=xl/sharedStrings.xml><?xml version="1.0" encoding="utf-8"?>
<sst xmlns="http://schemas.openxmlformats.org/spreadsheetml/2006/main" count="63" uniqueCount="52">
  <si>
    <t>Nombre de la Entidad:</t>
  </si>
  <si>
    <t>ESE METROSALUD INFORME EVALUACION INDEPENDIENTE DEL SISTEMA DE CONTROL INTERNO MECI</t>
  </si>
  <si>
    <t>Periodo Evaluado:</t>
  </si>
  <si>
    <t>2024-1</t>
  </si>
  <si>
    <t>Estado del sistema de Control Interno de la entidad</t>
  </si>
  <si>
    <t>Conclusión general sobre la evaluación del Sistema de Control Interno</t>
  </si>
  <si>
    <t>¿Están todos los componentes operando juntos y de manera integrada? (Si / en proceso / No) (Justifique su respuesta):</t>
  </si>
  <si>
    <t>No</t>
  </si>
  <si>
    <t xml:space="preserve">De acuerdo al Manual Operativo de la última versión del Modelo Integrado de Planeación y Gestión, MIPG, Versión 5 - 2023, el nivel de desarrollo del sistema de control interno en sus cinco componentes según los lineamientos del instrumento se encuentra presente y funcionando, pero, requiere acciones dirigidas a fortalecer o mejorar su diseño y/o ejecución. Durante el periodo evaluado se evidencia un deterioro en la implementación de los componentes del sistema de control interno, en promedio se redujo la calificación de ellos en un 13%, el componente más afectado fue la gestión de riesgos con una reducción del 24%, seguido por los componentes ambiente de control y actividades de control con un 15% de reducción cada uno.
El resultado global del promedio de la evaluación de los componentes en los dos periodos del 2024 es del 51%, disminuyendo en 4 puntos porcentuales frente al año 2023.
Estos resultados requieren una intervención decidida por parte de las líneas de defensa, las cuales deben asumir sus responsabilidades de acuerdo a lo establecido en el MIPG y el MECI, garantizando la eficacia y efectividad de los controles en cada uno de los procesos, especialmente el fomento de la cultura del mejoramiento continuo como motor para el logro de los propósitos de la Entidad, la excelencia de los servicios de salud y la generación de valor para los usuarios, servidores y ciudadanía en general.
Desde el inicio de la implementación de esta evaluación, en el año 2020, la entidad tiene una tendencia negativa en la implementación de los componentes del MECI, pasando de un promedio de cumplimiento del 61% en el 2020 a un 51% en el 2024 este resultado global de la evaluación muestra la necesidad de que la Alta Dirección formule lineamientos más efectivos para su implementación.
Aspectos como el soporte documental que en periodos anteriores garantizaba su implementación se ha venido desactualizado frente a nuevos requerimientos legales y técnicos, no se cumplen los planes de intervención, se ha fortalecido una cultura de incumplimiento sistemático de los mecanismos de control, los cuales están soportados en requisitos legales, sin que esto tenga consecuencias para los responsables.
La gestión del sistema de control interno requiere que se implemente por la línea estratégica, políticas y directrices para recuperar lo que se había logrado y se alcance la meta mínima de implementación que sea superior al 80%
El desarrollo de competencias en el MIPG, especialmente en los componentes del MECI, de los integrantes del comité Coordinador de Control Interno, es fundamental haciendo énfasis en las responsabilidades de éstos con el seguimiento y toma de acciones producto del análisis de los resultados obtenidos, evidenciados en este informe y otros complementarios como el FURAG y los informes de las evaluaciones realizadas por la segunda y tercera línea de defensa. 
La publicación y entrega a los líderes de los procesos, como primera línea, de este informe tiene como objeto no solo su conocimiento sino la implementación de acciones a las recomendaciones incluidas en los resultados, lo cual no se realizado en los cinco años evaluados en la Entidad.
Se reitera la importancia de la activación del Comité Institucional de Gestión y Desempeño de la ESE que a pesar de estar constituido no se reúne periódicamente y no se tiene evidencia de las acciones tomadas para lograr la integración del sistema de gestión junto con el comité Coordinador de Control interno como pilares estructurales del Modelo Integrado de Planeación y Gestión, MIPG, para los próximos periodos.
</t>
  </si>
  <si>
    <t>¿Es efectivo el sistema de control interno para los objetivos evaluados? (Si/No) (Justifique su respuesta):</t>
  </si>
  <si>
    <t xml:space="preserve">De acuerdo a los resultados de la evaluación de cada componente y lineamientos de este instrumento, el sistema de control interno cumple con un 47% de los requerimientos normativos aplicables, hay falencias importantes que requieren retomar las responsabilidades asignadas a las diferentes líneas siguiendo el esquema del Modelo Integrado de Planeación y Gestión, MIPG.
Ninguno de los componentes evaluados demuestra en sus resultados un impacto positivo frente a los propósitos del sistema de control interno, “El MIPG promueve el mejoramiento continuo de las entidades, razón por la cual éstas deben establecer acciones, métodos y procedimientos de control y de gestión del riesgo, así como mecanismos para la prevención y evaluación de éste. El Control Interno es la clave para asegurar razonablemente que las demás dimensiones de MIPG cumplan su propósito” (Manual Operativo del Modelo Integrado de Planeación y Gestión Versión 5 marzo 2023).
Se referencia el alcance del sistema de control interno como séptima dimensión del MIPG, “El objetivo del MECI es proporcionar una estructura de control de la gestión que especifique los elementos necesarios para construir y fortalecer el Sistema de Control Interno, a través de un modelo que determine los parámetros necesarios (autogestión) para que las entidades establezcan acciones, políticas, métodos, procedimientos, mecanismos de prevención, verificación y evaluación en procura de su mejoramiento continuo (autorregulación), en la cual cada uno de los servidores de la entidad se constituyen en parte integral (autocontrol)” (Manual Operativo del Modelo Integrado de Planeación y Gestión Versión 5 marzo 2023).
Se considera que, para demostrar la efectividad de la implementación, se requiere definir por la Alta Dirección los mecanismos de seguimiento y medición con el compromiso de llevar el sistema a niveles satisfactorios como evidencia objetiva del mejoramiento institucional.
</t>
  </si>
  <si>
    <t>La entidad cuenta dentro de su Sistema de Control Interno, con una institucionalidad (Líneas de defensa)  que le permita la toma de decisiones frente al control (Si/No) (Justifique su respuesta):</t>
  </si>
  <si>
    <t xml:space="preserve">El diseño del esquema de las líneas establecidas en el MIPG se encuentra estructurada en los soportes documentales en la ESE Metrosalud, para la gestión de los riesgos, no se han definido para otros componentes de la gestión y el mejoramiento continuo de la Entidad. 
La evidencia objetiva de su implementación requiere de estrategias de socialización y acompañamiento a las diferentes instancias de la organización y que las líneas asuman con total responsabilidad sus funciones con el fin de lograr la homologación en el conocimiento y aplicación en todos los niveles de la Organización.
La evaluación a la gestión realizada por la oficina de planeación en el informe del plan de acción del tercer trimestre 2024, a los mecanismos de integración (comités y grupos de trabajo) así como a los tableros de indicadores se remite al cumplimiento de actividades (número de actas), mas no evidencia la mejora en los resultados ni la efectividad lograda en los diferentes procesos, programas y proyectos producto de la toma de acciones en cada uno de ellos.
</t>
  </si>
  <si>
    <t>Componente</t>
  </si>
  <si>
    <t>¿El componente está presente y funcionando?</t>
  </si>
  <si>
    <t>Nivel de Cumplimiento componente</t>
  </si>
  <si>
    <r>
      <rPr>
        <b/>
        <u/>
        <sz val="11"/>
        <color theme="0"/>
        <rFont val="Century Gothic"/>
        <family val="2"/>
      </rPr>
      <t xml:space="preserve"> Estado actual:</t>
    </r>
    <r>
      <rPr>
        <b/>
        <sz val="11"/>
        <color theme="0"/>
        <rFont val="Century Gothic"/>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</si>
  <si>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</si>
  <si>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</si>
  <si>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</si>
  <si>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</si>
  <si>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1"/>
        <rFont val="Century Gothic"/>
        <family val="2"/>
      </rPr>
      <t xml:space="preserve">FORTALEZAS:
</t>
    </r>
    <r>
      <rPr>
        <sz val="11"/>
        <rFont val="Century Gothic"/>
        <family val="2"/>
      </rPr>
      <t xml:space="preserve">1. Estructura documental de los componentes del ambiente de control segun lineamientos normativos
2. mantenimiento dentro de la vigencia evaluada la difusión del código de integridad en los medios de comunicación organizacional
</t>
    </r>
    <r>
      <rPr>
        <b/>
        <sz val="11"/>
        <rFont val="Century Gothic"/>
        <family val="2"/>
      </rPr>
      <t>DEBILIDADES:</t>
    </r>
    <r>
      <rPr>
        <sz val="11"/>
        <rFont val="Century Gothic"/>
        <family val="2"/>
      </rPr>
      <t xml:space="preserve">
1. Se continua sin implementar los mecanismos para la gestión de los conflictos de interes
2. La implementación de las responsabilidades de la primera línea como elemento de mejora de los procesos es muy incipiente frente a los requerimientos del Modelo integrado de gestión.
3. Los mecanismos de evaluación de las politicas asociadas a las dimensiones del modelo integrado de planeación y  gestión MIPG no se evidencian en autodiagnosticos ni en planes de mejora.
4. La operación del Comité de Gestion y Desempeño de la ESE del sistema integrado de gestión, complementario del comite de control interno en la coordinación del MIPG no responde a la dimension de sus responsabilidades.
5. La gestión a los riesgos de corrupción estuvo ausente durante la vigencia 2024, a la fecha no se han vinculado los riesgos de corrupcion en los mapas de riesgos de los procesos.
6. La implementación de la  estructura de las lineas del MIPG en la entidad no es comprendida claramente en la entidad afectando los mecanismos de control del sistema de control interno.
7. Las responsabilidades del comite coordinador de control interno se han  implementado parcialmente frente a los requerimientos y lineamientos del sistema de control interno de la entidad, especialmente en la gestión de los riesgos.
8. Los cambios en la estructura de procesos no ha fortalecido su comprensión y adecuación, afectando la gestión organizacional.</t>
    </r>
  </si>
  <si>
    <r>
      <rPr>
        <b/>
        <sz val="11"/>
        <rFont val="Century Gothic"/>
        <family val="2"/>
      </rPr>
      <t xml:space="preserve">FORTALEZAS:
</t>
    </r>
    <r>
      <rPr>
        <sz val="11"/>
        <rFont val="Century Gothic"/>
        <family val="2"/>
      </rPr>
      <t xml:space="preserve">1. Estructura documental de los componentes del ambiente de control
2. Fortalecimiento de la difusión del código de integridad en los medios de comunicación organizacional
3. Implementación de estrategias para fortalecer el ambiente laboral, la intervencion en la cultura de integridad y humanización de los servicios.
</t>
    </r>
    <r>
      <rPr>
        <b/>
        <sz val="11"/>
        <rFont val="Century Gothic"/>
        <family val="2"/>
      </rPr>
      <t>DEBILIDADES:</t>
    </r>
    <r>
      <rPr>
        <sz val="11"/>
        <rFont val="Century Gothic"/>
        <family val="2"/>
      </rPr>
      <t xml:space="preserve">
1. No se ha implementado los mecanismos para la gestión de los conflictos de interes
2. Baja implementación de las responsabilidades de la primera línea como elemento de mejora de los procesos
3. Desmonte de mecanismos de evaluación de las politicas asociadas a las dimensiones del modelo integrado de planeación y  gestión MIPG.
4. No se ha operado el Comité de Gestion y Desempeño de la ESE como responsable del sistema integrado de gestión, complementario del comite de control interno en la coordinación del MIPG.
5. Gestión incipiente de los riesgos de corrupción, 51% de los controles asociados son ineficientes. No se han vinculado en los mapas de riesgos de los procesos.
6. La estructura organizacional no favorece la definidión y comprension de clara de las lineas de reporte hacia la Gerencia  y linea estraégica sobre temas clave para la organización.
7. El comite coordiinador de control interno no ha  implementa sus responsabilidades frente a la gestión de los riesgos,  de acuerdo a los lineamientos establecidos para el MIPG.
8. Los cambios en la estructura de procesos no tiene en cuenta posibles riesgos en la adecuación de la gestión organizacional.</t>
    </r>
  </si>
  <si>
    <t>Evaluación de riesgos</t>
  </si>
  <si>
    <r>
      <rPr>
        <b/>
        <sz val="11"/>
        <color theme="1"/>
        <rFont val="Century Gothic"/>
        <family val="2"/>
      </rPr>
      <t>FORTALEZAS:</t>
    </r>
    <r>
      <rPr>
        <sz val="11"/>
        <color theme="1"/>
        <rFont val="Century Gothic"/>
        <family val="2"/>
      </rPr>
      <t xml:space="preserve">
1. documentación de los subsistemas de riesgos definidos por los lineamientos de la Circular 4-5 de 2021 de la Supersalud.
2. Estructura para la gestion de los riesgos de corrupción, SARLAFT. SICOF y fraude segun lineamientos de la supersalud.
</t>
    </r>
    <r>
      <rPr>
        <b/>
        <sz val="11"/>
        <color theme="1"/>
        <rFont val="Century Gothic"/>
        <family val="2"/>
      </rPr>
      <t>DEBILIDADES:</t>
    </r>
    <r>
      <rPr>
        <sz val="11"/>
        <color theme="1"/>
        <rFont val="Century Gothic"/>
        <family val="2"/>
      </rPr>
      <t xml:space="preserve">
1. El sistema para la gestión de riesgos no ha diseñado los mecanismos para la detección, gestión y mitigación de los riesgos meterializados.
2. La primera linea no ha apropiado la gestión de sus riesgos de los riesgos operativos, dependiendo para ello de la Oficina de Planeación.
3. No se cuenta con evidencia documentada del análisis realizada por la alta dirección a los riesgos y de las decisiones tomadas.
4. En las actas del comité coordinador de control interno no se evidencia el analisis y toma de acciones por la alta dirección  para la mejora de los controles a los riesgos.
5. El ajuste al plan de desarrollo realizado en la vigencia evaluada, 2024-2 no evidencia la identificación de riesgos estratégicos para la entidad, 
6. Los informes de la gestión de riesgos presentados a la comite coordinador de control interno no generan alertas de aspectos críticos sobre los cuales debe tomar acciones como son la eficencia de los controles, la materialización de los riesgos, entre otros.
4. vacancia del cargo profesional especializado de la Oficina Asesora de Planeación y Desarrollo Organizacional coordinadora de la gestión del sistema de riesgos desde mayo de 2024</t>
    </r>
  </si>
  <si>
    <r>
      <rPr>
        <b/>
        <sz val="11"/>
        <color theme="1"/>
        <rFont val="Century Gothic"/>
        <family val="2"/>
      </rPr>
      <t>FORTALEZAS:</t>
    </r>
    <r>
      <rPr>
        <sz val="11"/>
        <color theme="1"/>
        <rFont val="Century Gothic"/>
        <family val="2"/>
      </rPr>
      <t xml:space="preserve">
1. Formulación de los documentos para la gestion de riesgo en salud segun los lineamientos de la Circular 4-5 de 2021 de la Supersalud.
2. Estructura para la gestion de los riesgos de corrupción, SARLAFT. SICOF y fraude segun lineamientos de la suerintendencia de salud.
3. Informes trimestrales de las denuncias presentadas en la linea ética de la ESE
4. El desarrollo de la labor de la profesional de la Oficina Asesora de Planeación y Desarrollo Organizacional en la gestión del sistema de riesgos, el cual por su tamaño y complejidad ameritaría contar con un equipo interdisciplinario de profesionales.
5, Oportunidad en la presentación de los informes del sistema de gestión de riesgos a la Junta Directiva, el plan de acción institucional y el Comité Coordinador de Control Interno de acuerdo a la periodicidad establecida, así como a las demás instancias de vigilancia y control.
6. Los mecanismos de comunicación y socialización del sistema, como el curso virtual del sistema de gestión de riesgos, la reinducción institucional, los despliegues y boletines institucionales.
</t>
    </r>
    <r>
      <rPr>
        <b/>
        <sz val="11"/>
        <color theme="1"/>
        <rFont val="Century Gothic"/>
        <family val="2"/>
      </rPr>
      <t>DEBILIDADES:</t>
    </r>
    <r>
      <rPr>
        <sz val="11"/>
        <color theme="1"/>
        <rFont val="Century Gothic"/>
        <family val="2"/>
      </rPr>
      <t xml:space="preserve">
1. La gestión de riesgos no ha diseñado completamente los mecanismos para la detección de la meterialización y la gestión. 
2. No apropiación por parte del nivel operativo (1° linea de defensa) en la gestión de sus riesgos, dependiendo para ello de la Oficina de Planeación.
3. No se cuenta con evidencia documentada del análisis realizada por la alta dirección a los riesgos y de las decisiones tomadas.
4. En las actas del comité coordinador de control interno no se evidencia el analisis y toma de acciones por la alta dirección  para la mejora de los controles a los riesgos.
5. El analisis estrategico del plan de desarrollo no evidencia la identificación periodica de posibles riesgos para la entidad, solo se hace cada vez que se formula el plan para el cuatrienio.
6. Los informes de la gestión de riesgos presentados a la comite coordinador de control interno no generan alertas de aspectos críticos sobre los cuales debe tomar acciones como son la eficencia de los controles, la materialización de los riesgos, entre otros.</t>
    </r>
  </si>
  <si>
    <t>Actividades de control</t>
  </si>
  <si>
    <r>
      <t xml:space="preserve">Este componente se relaciona con la dimensión de control interno del MIPG.
El propósito de esta dimensión es suministrar una serie de lineamientos y buenas prácticas en materia de control interno, cuya implementación debe conducir a las entidades públicas a lograr los resultados propuestos y a materializar las decisiones plasmadas en su planeación institucional, en el marco de los valores del servicio público.
Atributos de Calidad de la Dimensión Gestión con Valores para Resultados. "MIPG facilita que la gestión de las entidades esté orientada hacia el logro de resultados en el marco de la integridad. Para esto, pone en marcha los cursos de acción o trayectorias de implementación definidas en la dimensión de Direccionamiento Estratégico y Planeación y contando con el talento humano disponible en la entidad" 
" El propósito de la dimensión Dimensión Gestión con Valores para Resultados es permitirle a la entidad realizar las actividades que la conduzcan a lograr los resultados propuestos y a materializar las decisiones plasmadas en su planeación institucional, en el marco de los valores del servicio público".
Actividades de control: su propósito es permitir el control de los riesgos identificados y como mecanismo para apalancar el logro de los objetivos y forma parte integral de los procesos.
</t>
    </r>
    <r>
      <rPr>
        <b/>
        <sz val="11"/>
        <color theme="1"/>
        <rFont val="Century Gothic"/>
        <family val="2"/>
      </rPr>
      <t xml:space="preserve">
FORTALEZAS</t>
    </r>
    <r>
      <rPr>
        <sz val="11"/>
        <color theme="1"/>
        <rFont val="Century Gothic"/>
        <family val="2"/>
      </rPr>
      <t xml:space="preserve">:
1. Actualización y generación de documentos a los procesos de la entidad adecuandola a nuevos lineamientos normativos.
2. Migración de la plataforma tecnologica de la entidad y de sus bases de datos mejorando la agilidad, oportunidad de respues y seguridad de la información.
</t>
    </r>
    <r>
      <rPr>
        <b/>
        <sz val="11"/>
        <color theme="1"/>
        <rFont val="Century Gothic"/>
        <family val="2"/>
      </rPr>
      <t>DEBILIDADES:</t>
    </r>
    <r>
      <rPr>
        <sz val="11"/>
        <color theme="1"/>
        <rFont val="Century Gothic"/>
        <family val="2"/>
      </rPr>
      <t xml:space="preserve">                                                                                                                                                                                                                                                                                                                           
1. La segregación de funciones de los diferentes cargos se basa unicamente en las definidas en el manual de funciones, el cual no responde en toda su dimensiona las necesidades institucionales. 
2. Los controles asociados a los riesgos institucionales no ha sido evaluada y verificada por la segunda linea, de manera que se mitigue la materializacon de los riesgos, esto incluye la verificación de que los servicios tercerizados en la Entidad cumplan con la calidad de los productos y servicios en los cuales participan. 
3. Las actividades de control sobre la infraestructura tecnológica, los procesos de seguridad de la información  y de adquisición, desarrollo y mantenimiento de la tecnologia tienen una implementación limitada en todos los ambitos de la organización tanto en lo biomedico como en lo informatico.El Indicador de obsolescencia tecnologica no cumple con la meta propuesta de ser &lt;25% segun  es del 58%. No se ha implementado acciones a las oportunidaddes de mejora producto de la auditoria realizada al componente de seguridad de la información.
4. La medición, analisis y toma de acciones de mejora no se ha implatado en forma sistematica por la primera linea como una de sus responsabilidades.
5. La gestión de los riesgos se encuentra suspendida desde mayo de 2024, por la vacancia de la profesional responsable de la oficina de Planeación. 
6. La oficina de Control Interno cuenta con un instrumento para la verificación de la eficiencia de los controles, durante la vigencia 2024 solo se realizaron4 auditoria con enfoque en riesgos, las demas actividades fueron informes de ley y asesoria y acompañamiento a la formulación de planes de mejora a las auditorias a las cuales no se tiene estalbecido la identificación y verificación de riesgos y los controles a los temas evaluados.
                                                                                                                                                                                   </t>
    </r>
  </si>
  <si>
    <r>
      <rPr>
        <b/>
        <sz val="11"/>
        <color theme="1"/>
        <rFont val="Century Gothic"/>
        <family val="2"/>
      </rPr>
      <t>FORTALEZAS</t>
    </r>
    <r>
      <rPr>
        <sz val="11"/>
        <color theme="1"/>
        <rFont val="Century Gothic"/>
        <family val="2"/>
      </rPr>
      <t xml:space="preserve">:
1.Revisión y actualización de los tableros de indicadores por pare de la oficina de planeación
2. La oficina de Control Interno a traves de las auditorias verifica la implementación de los procesos, procedimientos, gestion de riesgos y controles, planes de mejoramiento asi como la evaluación de los indicadores de gestion.
3. Implementación de la evaluación de la eficiencia de los controles a los riesgos de las unidades auditadas.
</t>
    </r>
    <r>
      <rPr>
        <b/>
        <sz val="11"/>
        <color theme="1"/>
        <rFont val="Century Gothic"/>
        <family val="2"/>
      </rPr>
      <t>DEBILIDADES:</t>
    </r>
    <r>
      <rPr>
        <sz val="11"/>
        <color theme="1"/>
        <rFont val="Century Gothic"/>
        <family val="2"/>
      </rPr>
      <t xml:space="preserve">                                                                                                                                                                                                                                                                                                                           
1. la socialización de las politicas de la institución no cubre todos los servidores publicos
2. La evaluación de los controles sobre los servicios tercerizados y su integración en  los mecanismos definidos en la Entidad no se cumple, al igual que la evaluacion frente a los productos y servicios en los cuales participan los contratistas de apoyo. 
3. falencias en las actividades de control sobre la infraestructura tecnológica, los procesos de seguridad de la información  y de adquisición, desarrollo y mantenimiento de la tecnologia. Indicador de obsolescencia tecnologica es del 58%. No se ha implementado acciones a las oportunidaddes de mejora producto de la auditoria realizada al componente de seguridad de la información.
4. Los responsables de la medición, analisis y toma de acciones de mejora no se ha implatado en forma sistematica por la primera linea como una de sus responsabilidades.
5. La gestión de los riesgos se encuentra suspendida durante el primer semesre de 2024, por encargo de la profesional responsable como Jefe de la oficina de Planeación. 
                                                                                                                                                                                   </t>
    </r>
  </si>
  <si>
    <t>Información y comunicación</t>
  </si>
  <si>
    <r>
      <rPr>
        <b/>
        <sz val="11"/>
        <rFont val="Century Gothic"/>
        <family val="2"/>
      </rPr>
      <t xml:space="preserve">FORTALEZAS:
</t>
    </r>
    <r>
      <rPr>
        <sz val="11"/>
        <rFont val="Century Gothic"/>
        <family val="2"/>
      </rPr>
      <t xml:space="preserve">1. Se tiene establecido un proceso misional de gestión sistemas de información, el cual se ha consolidado a nivel institucional con un equipo de trabajo que ha contribuido a garantizar sistemas de información para capturar datos, procesarlos y entregar información oportuna y confiables para la planeación y operación de los procesos.          
2. Se cuenta con un Modelo de Comunicación Efectiva el cual abarca las estrategias y canales para la comunicacion interna y externa de la ESE, trimestralmente en los informes del plan de acción el grupo de trabajo responsable presenta los avances al cumplimiento del Plan de Comunicaciones y sus componentes para cada vigencia. 
3.Frente a los lineamientos del componente la ESE Metrosalud, garantiza en su mayoría que los procesos, manuales, políticas y procedimientos asociados se encuentran diseñados, documentados y socializados lo que evidencia que se está dando respuesta al requerimiento (se encuentran presentes).           </t>
    </r>
    <r>
      <rPr>
        <sz val="11"/>
        <color rgb="FFFF0000"/>
        <rFont val="Century Gothic"/>
        <family val="2"/>
      </rPr>
      <t xml:space="preserve">
</t>
    </r>
    <r>
      <rPr>
        <b/>
        <sz val="11"/>
        <rFont val="Century Gothic"/>
        <family val="2"/>
      </rPr>
      <t>DEBILIDADES:</t>
    </r>
    <r>
      <rPr>
        <sz val="11"/>
        <color rgb="FFFF0000"/>
        <rFont val="Century Gothic"/>
        <family val="2"/>
      </rPr>
      <t xml:space="preserve">
</t>
    </r>
    <r>
      <rPr>
        <sz val="11"/>
        <rFont val="Century Gothic"/>
        <family val="2"/>
      </rPr>
      <t xml:space="preserve">1. La pagina Web institucional como fuente de información para los publicos externos es obsoleta, su capacidad no permite cumplir con todos los requerimientos de la ley de transparencia y acceso a la información, la información relevante minima exigidad por los lineamientos de gobierno digital no se mantiene actualizada como lo establece la ley 1712 de 2014 y la Resolucion 1519 de 2020.
2.Se evidencia durante la evaluación que no se encuentran funcionando de manera optima los canales de ingreso a la pagina web para peticiones, quejas, reclamos y sugerencias;  ni la linea etica de denuncias; ni se encuentra disponible la linea telefonica de atencion al usuario. Frente al solicitud de citas via web, se presentan deficiencias en la oportunidad  para el acceso de las atenciones.
3.No se evidencian despliegues, ni la apropiación de los equipos de trabajo de las dependencias y unidades de atención de los controles sobre la integridad, confidencialidad y disponibilidad de los datos e información institucional. 
4. El informe de la vigencia 2024 de seguimiento del Plan Anticorrupción y Atención al Ciudadano realizado por la Oficina de Control Interno y Evaluación, arrojo como resultado en el Componente 5 de Transparencia y Acceso a la Información un cumplimiento del 26%.
</t>
    </r>
    <r>
      <rPr>
        <sz val="11"/>
        <color rgb="FFFF0000"/>
        <rFont val="Century Gothic"/>
        <family val="2"/>
      </rPr>
      <t xml:space="preserve">
</t>
    </r>
  </si>
  <si>
    <r>
      <rPr>
        <b/>
        <sz val="11"/>
        <color theme="1"/>
        <rFont val="Century Gothic"/>
        <family val="2"/>
      </rPr>
      <t>FORTALEZAS:</t>
    </r>
    <r>
      <rPr>
        <sz val="11"/>
        <color theme="1"/>
        <rFont val="Century Gothic"/>
        <family val="2"/>
      </rPr>
      <t xml:space="preserve">
1. Contar a nivel institucional con sistemas de información y un equipo de trabajo que garantizan la oportunidad, confiabilidad de los datos y su procesamiento para la toma de decisiones en todos los niveles de la ESE.                                                                                                                                                                                                               2. El fortalecimiento del modulo de Inteligencia de negocios (cubos), los cuales permiten en tiempo real conocer de acuerdo a las necesidades informacion clave de la ESE y de todos sus procesos.    
3. Se cuenta con multiples canales de comunicación tanto internos como externos lo cual favorece la oportunidad y calidad de los contenidos, asi como de un equipo de trabajo que es referente institucional en los temas de comunicación. 
4.  Fortalecimiento de los mecanismos de atención al ciudadano y la provision de recurso humano.
5. Rediseño de las responsabilidades del proceso sistemas de información entre el personal de la Dirección.
6. Redefinición de las acciones del proyecto del plan de acción incluyendo la Migración del software Safix, implementacion de la suit Microsof office 365, plataforma de agendamiento inteligente.
</t>
    </r>
    <r>
      <rPr>
        <b/>
        <sz val="11"/>
        <color theme="1"/>
        <rFont val="Century Gothic"/>
        <family val="2"/>
      </rPr>
      <t>DEBILIDADES:</t>
    </r>
    <r>
      <rPr>
        <sz val="11"/>
        <color theme="1"/>
        <rFont val="Century Gothic"/>
        <family val="2"/>
      </rPr>
      <t xml:space="preserve">
1. La estructura organizacional y por procesos no visibiliza las actividades de comunicación, no tiene definidos mecanismos de evaluación de la efectividad de sus estrategias y no se han identificado los riesgos asociados a estas actividades.
2. Plataforma documental del proceso no se actualiza desde el 2019, ni se ha ajustado a los lineamientos del modelo de seguridad de la información del MINTIC</t>
    </r>
  </si>
  <si>
    <t xml:space="preserve">Monitoreo </t>
  </si>
  <si>
    <r>
      <rPr>
        <b/>
        <sz val="11"/>
        <color theme="1"/>
        <rFont val="Century Gothic"/>
        <family val="2"/>
      </rPr>
      <t>FORTALEZAS:</t>
    </r>
    <r>
      <rPr>
        <sz val="11"/>
        <color theme="1"/>
        <rFont val="Century Gothic"/>
        <family val="2"/>
      </rPr>
      <t xml:space="preserve">
1. Fortalecimiento de las actividades de asesoría y acompañamiento en los temas relacionados con los roles de la Oficina de Control Interno y Evaluación, de manera especial en la formulación de planes de mejoramiento de acuerdo a la actual metodología institucional.
2. Ingreso de los planes de mejoramiento de auditorias con enfoque en riesgos y de los entes de vigilancia y control al aplicativo Almera de acuerdo a las funcionalidades del módulo, garantizando la formulación de las acciones con fechas de cumplimiento y asignación de los responsables, permitiendo además el respectivo seguimiento y cargue de evidencias en Almera.
3. Formulación y publicación del Plan General de Evaluaciones integrando las dependencias de segunda y tercera linea.  
4. Cumplimiento al 100% de las sesiones del comite coordinador de Control Interno para el año 2024. Total sesiones 6 con sus respectivas actas actualizadas, soportes y realizadas oportunamente en el SGI Almera - Mecanismos de integración.  
5..Frente a los lineamientos del componente la ESE Metrosalud, garantiza que los procesos, manuales, políticas y procedimientos asociados se encuentran diseñados, documentados y socializados lo que evidencia que se está dando respuesta al requerimiento (se encuentran presentes).                              
</t>
    </r>
    <r>
      <rPr>
        <b/>
        <sz val="11"/>
        <color theme="1"/>
        <rFont val="Century Gothic"/>
        <family val="2"/>
      </rPr>
      <t>DEBILIDADES:</t>
    </r>
    <r>
      <rPr>
        <sz val="11"/>
        <color theme="1"/>
        <rFont val="Century Gothic"/>
        <family val="2"/>
      </rPr>
      <t xml:space="preserve">
1. Las funciones de seguimiento y evaluación por parte del comité Coordinador de Control Interno no se han apropiado de acuerdo a las exigencias del sistema de control interno institucional, de acuerdo a lo evidenciado en la ejecución del presente informe y los resultados del instrumento aplicado.
2.La deficiencia en la apropiación de la cultura de mejoramiento institucional por parte de los servidores, evidenciada en la inoportuna formulación de los planes de mejoramiento y la inefectiva implementación de las acciones producto de las auditorías internas y de los entes de control externas, lo cual genera el posible riesgo para la ESE de incumplimientos normativos y sanciones.
3.El incumplimiento en la medición del indicador de porcentaje de: Cumplimiento del plan de evaluaciones de la Oficina de Control Interno, se alcanzó un resultado del 89.6% acumulado para el año 2024, con una meta establecida del 100%, ademas que las dependencias de la segunda línea no reportan el estado y resultados de sus evaluaciones, ni el cumplimiento de la ejecución del plan al comité de control interno.
4.Frente a los resultados de los informes independientes del sistema de control interno presentados semestralmente en el comité y publicados en la página web, no se les ha formulado el respectivo plan de mejoramiento por parte de los líderes de los procesos y sus equipos de trabajo.
</t>
    </r>
  </si>
  <si>
    <r>
      <rPr>
        <b/>
        <sz val="11"/>
        <color theme="1"/>
        <rFont val="Century Gothic"/>
        <family val="2"/>
      </rPr>
      <t>FORTALEZAS:</t>
    </r>
    <r>
      <rPr>
        <sz val="11"/>
        <color theme="1"/>
        <rFont val="Century Gothic"/>
        <family val="2"/>
      </rPr>
      <t xml:space="preserve">
1. Actividades de asesoria y acompañamiento a formulacón de planes de mejoramiento a las oportunidades de mejora de las auditoria internas y externas.                                              
</t>
    </r>
    <r>
      <rPr>
        <b/>
        <sz val="11"/>
        <color theme="1"/>
        <rFont val="Century Gothic"/>
        <family val="2"/>
      </rPr>
      <t>DEBILIDADES</t>
    </r>
    <r>
      <rPr>
        <sz val="11"/>
        <color theme="1"/>
        <rFont val="Century Gothic"/>
        <family val="2"/>
      </rPr>
      <t xml:space="preserve">:
1. Debil implementación de la metodologia de mejora continua por los lideres de proceso para la formulación de planes de mejora a los hallazgos de las auditorias.
2. Las funciones de seguimiento y evaluación por parte del comite Coordinador de Control Interno no se han apropiado de acuerdo a las exigencias del sistema de control interno segun este instrumento de gestión.                                                                                                                                                                                                                                                                          3 .No se evidencia en las actas de las reuniones del comite coordinador de control interno el analisis y las decisiones tomadas a los informes o hallazgos relevantes de las auditorias presentadas por la oficina de control interno.
4. La evaluación de la ejecución del plan de evaluaciones no incluye las auditorias realizada por la segunda linea de defensa: oficina asesora de planeación y subgerencia de red de servicios, el sistema de seguridad y salud en el trabajo y direccion administrativa ( Sistema de Gestion ambiental),  afectando la medicion integral del mismo.        </t>
    </r>
  </si>
  <si>
    <t>COMPONENTE</t>
  </si>
  <si>
    <t>2020-1</t>
  </si>
  <si>
    <t>2020-2</t>
  </si>
  <si>
    <t>2021-1</t>
  </si>
  <si>
    <t>2021-2</t>
  </si>
  <si>
    <t>2022-1</t>
  </si>
  <si>
    <t>2022-2</t>
  </si>
  <si>
    <t>2023-1</t>
  </si>
  <si>
    <t>2023-2</t>
  </si>
  <si>
    <t>2024-2</t>
  </si>
  <si>
    <t>Ambiente de Control</t>
  </si>
  <si>
    <t>Gestión de Riesgos</t>
  </si>
  <si>
    <t>Actividades de Control</t>
  </si>
  <si>
    <t>Información y Comunicación</t>
  </si>
  <si>
    <t>Actividades de Monitoreo</t>
  </si>
  <si>
    <t>PROMEDIO DEL SCI</t>
  </si>
  <si>
    <t>EVALUACIÓN GLOBAL MECI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</si>
</sst>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16" x14ac:knownFonts="1">
    <font>
      <sz val="10"/>
      <color theme="1"/>
      <name val="Arial"/>
      <family val="2"/>
    </font>
    <font>
      <sz val="11"/>
      <color theme="1"/>
      <name val="Calibri"/>
      <family val="2"/>
      <scheme val="minor"/>
    </font>
    <font>
      <sz val="10"/>
      <color theme="1"/>
      <name val="Arial"/>
      <family val="2"/>
    </font>
    <font>
      <sz val="11"/>
      <color theme="1"/>
      <name val="Century Gothic"/>
      <family val="2"/>
    </font>
    <font>
      <b/>
      <sz val="11"/>
      <color theme="0"/>
      <name val="Century Gothic"/>
      <family val="2"/>
    </font>
    <font>
      <b/>
      <sz val="11"/>
      <color theme="1"/>
      <name val="Century Gothic"/>
      <family val="2"/>
    </font>
    <font>
      <sz val="11"/>
      <color theme="0"/>
      <name val="Century Gothic"/>
      <family val="2"/>
    </font>
    <font>
      <b/>
      <sz val="11"/>
      <name val="Century Gothic"/>
      <family val="2"/>
    </font>
    <font>
      <sz val="11"/>
      <color rgb="FFFF0000"/>
      <name val="Century Gothic"/>
      <family val="2"/>
    </font>
    <font>
      <b/>
      <sz val="11"/>
      <color rgb="FFFF0000"/>
      <name val="Century Gothic"/>
      <family val="2"/>
    </font>
    <font>
      <b/>
      <u/>
      <sz val="11"/>
      <color theme="0"/>
      <name val="Century Gothic"/>
      <family val="2"/>
    </font>
    <font>
      <sz val="11"/>
      <name val="Century Gothic"/>
      <family val="2"/>
    </font>
    <font>
      <b/>
      <i/>
      <sz val="11"/>
      <name val="Century Gothic"/>
      <family val="2"/>
    </font>
    <font>
      <b/>
      <i/>
      <sz val="11"/>
      <color theme="1"/>
      <name val="Century Gothic"/>
      <family val="2"/>
    </font>
    <font>
      <sz val="12"/>
      <color theme="1"/>
      <name val="Century Gothic"/>
      <family val="2"/>
    </font>
    <font>
      <b/>
      <sz val="12"/>
      <color theme="1"/>
      <name val="Century Gothic"/>
      <family val="2"/>
    </font>
  </fonts>
  <fills count="12">
    <fill>
      <patternFill patternType="none"/>
    </fill>
    <fill>
      <patternFill patternType="gray125"/>
    </fill>
    <fill>
      <patternFill patternType="solid">
        <fgColor theme="4" tint="0.59999389629810485"/>
        <bgColor indexed="65"/>
      </patternFill>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
      <patternFill patternType="solid">
        <fgColor theme="4" tint="0.59999389629810485"/>
        <bgColor indexed="64"/>
      </patternFill>
    </fill>
  </fills>
  <borders count="38">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0" fontId="1" fillId="2" borderId="0" applyNumberFormat="0" applyBorder="0" applyAlignment="0" applyProtection="0"/>
    <xf numFmtId="9" fontId="2" fillId="0" borderId="0" applyFont="0" applyFill="0" applyBorder="0" applyAlignment="0" applyProtection="0"/>
  </cellStyleXfs>
  <cellXfs count="106">
    <xf numFmtId="0" fontId="0" fillId="0" borderId="0" xfId="0"/>
    <xf numFmtId="0" fontId="3" fillId="3" borderId="0" xfId="0" applyFont="1" applyFill="1"/>
    <xf numFmtId="0" fontId="3" fillId="3" borderId="1" xfId="0" applyFont="1" applyFill="1" applyBorder="1"/>
    <xf numFmtId="0" fontId="3" fillId="3" borderId="2" xfId="0" applyFont="1" applyFill="1" applyBorder="1"/>
    <xf numFmtId="0" fontId="3" fillId="3" borderId="3" xfId="0" applyFont="1" applyFill="1" applyBorder="1"/>
    <xf numFmtId="0" fontId="3" fillId="3" borderId="4" xfId="0" applyFont="1" applyFill="1" applyBorder="1"/>
    <xf numFmtId="0" fontId="4" fillId="4" borderId="5" xfId="0" applyFont="1" applyFill="1" applyBorder="1" applyAlignment="1">
      <alignment horizontal="center" vertical="center" wrapText="1"/>
    </xf>
    <xf numFmtId="0" fontId="3" fillId="3" borderId="0" xfId="0" applyFont="1" applyFill="1" applyAlignment="1">
      <alignment horizontal="center"/>
    </xf>
    <xf numFmtId="0" fontId="3" fillId="3" borderId="7" xfId="0" applyFont="1" applyFill="1" applyBorder="1"/>
    <xf numFmtId="0" fontId="4" fillId="4" borderId="8" xfId="0" applyFont="1" applyFill="1" applyBorder="1" applyAlignment="1">
      <alignment horizontal="center" vertical="center" wrapText="1"/>
    </xf>
    <xf numFmtId="0" fontId="4" fillId="4" borderId="6" xfId="0" applyFont="1" applyFill="1" applyBorder="1" applyAlignment="1">
      <alignment horizontal="center" vertical="center"/>
    </xf>
    <xf numFmtId="164" fontId="3" fillId="3" borderId="0" xfId="0" applyNumberFormat="1" applyFont="1" applyFill="1" applyAlignment="1">
      <alignment horizontal="center"/>
    </xf>
    <xf numFmtId="0" fontId="6" fillId="3" borderId="0" xfId="0" applyFont="1" applyFill="1" applyAlignment="1">
      <alignment vertical="center"/>
    </xf>
    <xf numFmtId="0" fontId="4" fillId="4" borderId="12"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4" fillId="4" borderId="14" xfId="0" applyFont="1" applyFill="1" applyBorder="1" applyAlignment="1">
      <alignment horizontal="center" vertical="center" wrapText="1"/>
    </xf>
    <xf numFmtId="9" fontId="7" fillId="4" borderId="15" xfId="0" applyNumberFormat="1" applyFont="1" applyFill="1" applyBorder="1" applyAlignment="1" applyProtection="1">
      <alignment horizontal="center" vertical="center"/>
      <protection hidden="1"/>
    </xf>
    <xf numFmtId="0" fontId="8" fillId="3" borderId="0" xfId="0" applyFont="1" applyFill="1" applyAlignment="1">
      <alignment horizontal="center" vertical="center"/>
    </xf>
    <xf numFmtId="0" fontId="9" fillId="3" borderId="0" xfId="0" applyFont="1" applyFill="1"/>
    <xf numFmtId="0" fontId="4" fillId="4" borderId="16" xfId="0" applyFont="1" applyFill="1" applyBorder="1" applyAlignment="1">
      <alignment horizontal="center" vertical="center"/>
    </xf>
    <xf numFmtId="0" fontId="4" fillId="4" borderId="17" xfId="0" applyFont="1" applyFill="1" applyBorder="1" applyAlignment="1">
      <alignment horizontal="center" vertical="center"/>
    </xf>
    <xf numFmtId="0" fontId="4" fillId="4" borderId="18" xfId="0" applyFont="1" applyFill="1" applyBorder="1" applyAlignment="1">
      <alignment horizontal="center" vertical="center"/>
    </xf>
    <xf numFmtId="0" fontId="4" fillId="3" borderId="0" xfId="0" applyFont="1" applyFill="1" applyAlignment="1">
      <alignment horizontal="center" vertical="center"/>
    </xf>
    <xf numFmtId="0" fontId="7" fillId="3" borderId="19" xfId="0" applyFont="1" applyFill="1" applyBorder="1" applyAlignment="1">
      <alignment horizontal="center" vertical="center"/>
    </xf>
    <xf numFmtId="0" fontId="7" fillId="3" borderId="0" xfId="0" applyFont="1" applyFill="1" applyAlignment="1">
      <alignment horizontal="center" vertical="center"/>
    </xf>
    <xf numFmtId="49" fontId="7" fillId="3" borderId="20" xfId="0" applyNumberFormat="1" applyFont="1" applyFill="1" applyBorder="1" applyAlignment="1">
      <alignment horizontal="left" vertical="center" wrapText="1"/>
    </xf>
    <xf numFmtId="49" fontId="7" fillId="3" borderId="21" xfId="0" applyNumberFormat="1" applyFont="1" applyFill="1" applyBorder="1" applyAlignment="1">
      <alignment horizontal="left" vertical="center" wrapText="1"/>
    </xf>
    <xf numFmtId="49" fontId="3" fillId="3" borderId="22" xfId="0" applyNumberFormat="1" applyFont="1" applyFill="1" applyBorder="1" applyAlignment="1" applyProtection="1">
      <alignment horizontal="center" vertical="center" wrapText="1"/>
      <protection locked="0"/>
    </xf>
    <xf numFmtId="49" fontId="3" fillId="3" borderId="23" xfId="0" applyNumberFormat="1" applyFont="1" applyFill="1" applyBorder="1" applyAlignment="1" applyProtection="1">
      <alignment horizontal="left" vertical="top" wrapText="1"/>
      <protection locked="0"/>
    </xf>
    <xf numFmtId="49" fontId="3" fillId="3" borderId="24" xfId="0" applyNumberFormat="1" applyFont="1" applyFill="1" applyBorder="1" applyAlignment="1" applyProtection="1">
      <alignment horizontal="left" vertical="top" wrapText="1"/>
      <protection locked="0"/>
    </xf>
    <xf numFmtId="49" fontId="3" fillId="3" borderId="25" xfId="0" applyNumberFormat="1" applyFont="1" applyFill="1" applyBorder="1" applyAlignment="1" applyProtection="1">
      <alignment horizontal="left" vertical="top" wrapText="1"/>
      <protection locked="0"/>
    </xf>
    <xf numFmtId="49" fontId="3" fillId="3" borderId="0" xfId="0" applyNumberFormat="1" applyFont="1" applyFill="1" applyAlignment="1">
      <alignment horizontal="left" vertical="top" wrapText="1"/>
    </xf>
    <xf numFmtId="49" fontId="7" fillId="3" borderId="26" xfId="0" applyNumberFormat="1" applyFont="1" applyFill="1" applyBorder="1" applyAlignment="1">
      <alignment horizontal="left" vertical="center" wrapText="1"/>
    </xf>
    <xf numFmtId="49" fontId="7" fillId="3" borderId="27" xfId="0" applyNumberFormat="1" applyFont="1" applyFill="1" applyBorder="1" applyAlignment="1">
      <alignment horizontal="left" vertical="center" wrapText="1"/>
    </xf>
    <xf numFmtId="0" fontId="9" fillId="3" borderId="0" xfId="0" applyFont="1" applyFill="1" applyAlignment="1">
      <alignment wrapText="1"/>
    </xf>
    <xf numFmtId="0" fontId="4" fillId="5" borderId="28" xfId="0" applyFont="1" applyFill="1" applyBorder="1" applyAlignment="1">
      <alignment horizontal="center" vertical="center" wrapText="1"/>
    </xf>
    <xf numFmtId="0" fontId="7" fillId="0" borderId="0" xfId="0" applyFont="1" applyAlignment="1">
      <alignment horizontal="center" vertical="center" wrapText="1"/>
    </xf>
    <xf numFmtId="0" fontId="4" fillId="5" borderId="15" xfId="0" applyFont="1" applyFill="1" applyBorder="1" applyAlignment="1">
      <alignment horizontal="center" vertical="center" wrapText="1"/>
    </xf>
    <xf numFmtId="0" fontId="9" fillId="3" borderId="0" xfId="0" applyFont="1" applyFill="1" applyAlignment="1">
      <alignment horizontal="center" vertical="center" wrapText="1"/>
    </xf>
    <xf numFmtId="0" fontId="4" fillId="4" borderId="29"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4" fillId="4" borderId="0" xfId="0" applyFont="1" applyFill="1" applyAlignment="1">
      <alignment horizontal="center" vertical="center" wrapText="1"/>
    </xf>
    <xf numFmtId="0" fontId="5" fillId="3" borderId="0" xfId="0" applyFont="1" applyFill="1" applyAlignment="1">
      <alignment wrapText="1"/>
    </xf>
    <xf numFmtId="0" fontId="3" fillId="0" borderId="0" xfId="0" applyFont="1" applyAlignment="1">
      <alignment horizontal="center" wrapText="1"/>
    </xf>
    <xf numFmtId="0" fontId="3" fillId="0" borderId="0" xfId="0" applyFont="1"/>
    <xf numFmtId="0" fontId="3" fillId="0" borderId="30" xfId="0" applyFont="1" applyBorder="1"/>
    <xf numFmtId="0" fontId="4" fillId="6" borderId="6" xfId="0" applyFont="1" applyFill="1" applyBorder="1" applyAlignment="1">
      <alignment horizontal="center" vertical="center" wrapText="1"/>
    </xf>
    <xf numFmtId="0" fontId="4" fillId="0" borderId="0" xfId="0" applyFont="1" applyAlignment="1">
      <alignment vertical="center"/>
    </xf>
    <xf numFmtId="0" fontId="7" fillId="0" borderId="6" xfId="0" applyFont="1" applyBorder="1" applyAlignment="1" applyProtection="1">
      <alignment horizontal="center" vertical="center"/>
      <protection hidden="1"/>
    </xf>
    <xf numFmtId="9" fontId="7" fillId="0" borderId="0" xfId="0" applyNumberFormat="1" applyFont="1" applyAlignment="1">
      <alignment vertical="center"/>
    </xf>
    <xf numFmtId="9" fontId="5" fillId="7" borderId="6" xfId="0" applyNumberFormat="1" applyFont="1" applyFill="1" applyBorder="1" applyAlignment="1" applyProtection="1">
      <alignment horizontal="center" vertical="center"/>
      <protection hidden="1"/>
    </xf>
    <xf numFmtId="0" fontId="11" fillId="0" borderId="31" xfId="0" applyFont="1" applyBorder="1" applyAlignment="1" applyProtection="1">
      <alignment horizontal="left" vertical="top" wrapText="1"/>
      <protection locked="0"/>
    </xf>
    <xf numFmtId="0" fontId="7" fillId="0" borderId="0" xfId="0" applyFont="1" applyAlignment="1">
      <alignment vertical="center"/>
    </xf>
    <xf numFmtId="9" fontId="5" fillId="7" borderId="6" xfId="0" applyNumberFormat="1" applyFont="1" applyFill="1" applyBorder="1" applyAlignment="1" applyProtection="1">
      <alignment horizontal="center" vertical="center"/>
      <protection locked="0"/>
    </xf>
    <xf numFmtId="0" fontId="7" fillId="0" borderId="11" xfId="0" applyFont="1" applyBorder="1" applyAlignment="1">
      <alignment vertical="center"/>
    </xf>
    <xf numFmtId="0" fontId="7" fillId="0" borderId="0" xfId="0" applyFont="1" applyAlignment="1">
      <alignment horizontal="left" vertical="center"/>
    </xf>
    <xf numFmtId="9" fontId="7" fillId="0" borderId="6" xfId="0" applyNumberFormat="1" applyFont="1" applyBorder="1" applyAlignment="1" applyProtection="1">
      <alignment horizontal="center" vertical="center"/>
      <protection locked="0"/>
    </xf>
    <xf numFmtId="0" fontId="7" fillId="3" borderId="7" xfId="0" applyFont="1" applyFill="1" applyBorder="1" applyAlignment="1">
      <alignment vertical="center"/>
    </xf>
    <xf numFmtId="0" fontId="7" fillId="3" borderId="0" xfId="0" applyFont="1" applyFill="1" applyAlignment="1">
      <alignment vertical="center"/>
    </xf>
    <xf numFmtId="0" fontId="3" fillId="0" borderId="0" xfId="0" applyFont="1" applyAlignment="1">
      <alignment horizontal="center"/>
    </xf>
    <xf numFmtId="0" fontId="3" fillId="0" borderId="6" xfId="0" applyFont="1" applyBorder="1"/>
    <xf numFmtId="0" fontId="3" fillId="0" borderId="31" xfId="0" applyFont="1" applyBorder="1"/>
    <xf numFmtId="0" fontId="3" fillId="0" borderId="0" xfId="0" applyFont="1" applyAlignment="1">
      <alignment horizontal="left"/>
    </xf>
    <xf numFmtId="0" fontId="3" fillId="0" borderId="6" xfId="0" applyFont="1" applyBorder="1" applyAlignment="1">
      <alignment horizontal="left"/>
    </xf>
    <xf numFmtId="0" fontId="4" fillId="8" borderId="6" xfId="0" applyFont="1" applyFill="1" applyBorder="1" applyAlignment="1">
      <alignment horizontal="center" vertical="center" wrapText="1"/>
    </xf>
    <xf numFmtId="0" fontId="3" fillId="0" borderId="31" xfId="0" applyFont="1" applyBorder="1" applyAlignment="1" applyProtection="1">
      <alignment horizontal="left" vertical="top" wrapText="1"/>
      <protection locked="0"/>
    </xf>
    <xf numFmtId="0" fontId="3" fillId="0" borderId="11" xfId="0" applyFont="1" applyBorder="1"/>
    <xf numFmtId="0" fontId="4" fillId="4"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8" fillId="0" borderId="31" xfId="0" applyFont="1" applyBorder="1" applyAlignment="1" applyProtection="1">
      <alignment horizontal="left" vertical="top" wrapText="1"/>
      <protection locked="0"/>
    </xf>
    <xf numFmtId="0" fontId="4" fillId="10" borderId="6" xfId="0" applyFont="1" applyFill="1" applyBorder="1" applyAlignment="1">
      <alignment horizontal="center" vertical="center" wrapText="1"/>
    </xf>
    <xf numFmtId="0" fontId="3" fillId="0" borderId="32" xfId="0" applyFont="1" applyBorder="1" applyAlignment="1" applyProtection="1">
      <alignment horizontal="left" vertical="top" wrapText="1"/>
      <protection locked="0"/>
    </xf>
    <xf numFmtId="0" fontId="4" fillId="3" borderId="0" xfId="0" applyFont="1" applyFill="1" applyAlignment="1">
      <alignment vertical="center"/>
    </xf>
    <xf numFmtId="0" fontId="7" fillId="3" borderId="0" xfId="0" applyFont="1" applyFill="1" applyAlignment="1">
      <alignment horizontal="left" vertical="center"/>
    </xf>
    <xf numFmtId="0" fontId="12" fillId="3" borderId="0" xfId="0" applyFont="1" applyFill="1" applyAlignment="1">
      <alignment vertical="center"/>
    </xf>
    <xf numFmtId="0" fontId="13" fillId="3" borderId="0" xfId="0" applyFont="1" applyFill="1"/>
    <xf numFmtId="0" fontId="3" fillId="3" borderId="33" xfId="0" applyFont="1" applyFill="1" applyBorder="1"/>
    <xf numFmtId="0" fontId="3" fillId="3" borderId="34" xfId="0" applyFont="1" applyFill="1" applyBorder="1"/>
    <xf numFmtId="0" fontId="3" fillId="3" borderId="35" xfId="0" applyFont="1" applyFill="1" applyBorder="1"/>
    <xf numFmtId="49" fontId="3" fillId="2" borderId="6" xfId="1" applyNumberFormat="1" applyFont="1" applyBorder="1" applyAlignment="1">
      <alignment horizontal="center" vertical="center"/>
    </xf>
    <xf numFmtId="0" fontId="3" fillId="2" borderId="6" xfId="1" applyFont="1" applyBorder="1" applyAlignment="1">
      <alignment wrapText="1"/>
    </xf>
    <xf numFmtId="9" fontId="3" fillId="2" borderId="6" xfId="1" applyNumberFormat="1" applyFont="1" applyBorder="1" applyAlignment="1">
      <alignment vertical="center"/>
    </xf>
    <xf numFmtId="9" fontId="0" fillId="0" borderId="0" xfId="2" applyFont="1"/>
    <xf numFmtId="0" fontId="14" fillId="2" borderId="6" xfId="1" applyFont="1" applyBorder="1" applyAlignment="1">
      <alignment vertical="center" wrapText="1"/>
    </xf>
    <xf numFmtId="9" fontId="0" fillId="0" borderId="0" xfId="0" applyNumberFormat="1"/>
    <xf numFmtId="49" fontId="14" fillId="2" borderId="6" xfId="1" applyNumberFormat="1" applyFont="1" applyBorder="1" applyAlignment="1">
      <alignment horizontal="center" vertical="center"/>
    </xf>
    <xf numFmtId="0" fontId="14" fillId="11" borderId="6" xfId="0" applyFont="1" applyFill="1" applyBorder="1" applyAlignment="1">
      <alignment horizontal="center"/>
    </xf>
    <xf numFmtId="0" fontId="14" fillId="11" borderId="5" xfId="0" applyFont="1" applyFill="1" applyBorder="1" applyAlignment="1">
      <alignment horizontal="center"/>
    </xf>
    <xf numFmtId="0" fontId="14" fillId="2" borderId="6" xfId="1" applyFont="1" applyBorder="1" applyAlignment="1">
      <alignment wrapText="1"/>
    </xf>
    <xf numFmtId="9" fontId="14" fillId="0" borderId="6" xfId="0" applyNumberFormat="1" applyFont="1" applyBorder="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9" fontId="14" fillId="0" borderId="9" xfId="0" applyNumberFormat="1" applyFont="1" applyBorder="1" applyAlignment="1"/>
    <xf numFmtId="0" fontId="14" fillId="0" borderId="11" xfId="0" applyFont="1" applyBorder="1" applyAlignment="1"/>
    <xf numFmtId="0" fontId="15" fillId="2" borderId="6" xfId="1" applyFont="1" applyBorder="1" applyAlignment="1">
      <alignment vertical="center" wrapText="1"/>
    </xf>
    <xf numFmtId="9" fontId="15" fillId="11" borderId="6" xfId="0" applyNumberFormat="1" applyFont="1" applyFill="1" applyBorder="1" applyAlignment="1">
      <alignment horizontal="center"/>
    </xf>
    <xf numFmtId="0" fontId="15" fillId="11" borderId="6" xfId="0" applyFont="1" applyFill="1" applyBorder="1" applyAlignment="1">
      <alignment horizontal="center"/>
    </xf>
    <xf numFmtId="0" fontId="15" fillId="11" borderId="9" xfId="0" applyFont="1" applyFill="1" applyBorder="1" applyAlignment="1">
      <alignment horizontal="center"/>
    </xf>
    <xf numFmtId="9" fontId="15" fillId="11" borderId="36" xfId="0" applyNumberFormat="1" applyFont="1" applyFill="1" applyBorder="1" applyAlignment="1"/>
    <xf numFmtId="0" fontId="15" fillId="11" borderId="37" xfId="0" applyFont="1" applyFill="1" applyBorder="1" applyAlignment="1"/>
    <xf numFmtId="49" fontId="15" fillId="2" borderId="6" xfId="1" applyNumberFormat="1" applyFont="1" applyBorder="1" applyAlignment="1">
      <alignment horizontal="center" vertical="center" wrapText="1"/>
    </xf>
    <xf numFmtId="0" fontId="14" fillId="0" borderId="0" xfId="0" applyFont="1"/>
    <xf numFmtId="0" fontId="5" fillId="3" borderId="6" xfId="0" applyFont="1" applyFill="1" applyBorder="1" applyAlignment="1" applyProtection="1">
      <alignment horizontal="center" vertical="center"/>
      <protection locked="0"/>
    </xf>
    <xf numFmtId="164" fontId="5" fillId="3" borderId="9" xfId="0" applyNumberFormat="1" applyFont="1" applyFill="1" applyBorder="1" applyAlignment="1" applyProtection="1">
      <alignment horizontal="center" vertical="center"/>
      <protection locked="0"/>
    </xf>
    <xf numFmtId="164" fontId="5" fillId="3" borderId="10" xfId="0" applyNumberFormat="1" applyFont="1" applyFill="1" applyBorder="1" applyAlignment="1" applyProtection="1">
      <alignment horizontal="center" vertical="center"/>
      <protection locked="0"/>
    </xf>
    <xf numFmtId="164" fontId="5" fillId="3" borderId="11" xfId="0" applyNumberFormat="1" applyFont="1" applyFill="1" applyBorder="1" applyAlignment="1" applyProtection="1">
      <alignment horizontal="center" vertical="center"/>
      <protection locked="0"/>
    </xf>
  </cellXfs>
  <cellStyles count="3">
    <cellStyle name="40% - Énfasis1 2" xfId="1"/>
    <cellStyle name="Normal" xfId="0" builtinId="0"/>
    <cellStyle name="Porcentaje 2" xfId="2"/>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theme" Target="theme/theme1.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sharedStrings" Target="sharedString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baseline="0">
                <a:solidFill>
                  <a:schemeClr val="tx1">
                    <a:lumMod val="65000"/>
                    <a:lumOff val="35000"/>
                  </a:schemeClr>
                </a:solidFill>
                <a:latin typeface="Century Gothic" panose="020B0502020202020204" pitchFamily="34" charset="0"/>
                <a:ea typeface="+mn-ea"/>
                <a:cs typeface="+mn-cs"/>
              </a:defRPr>
            </a:pPr>
            <a:r>
              <a:rPr lang="es-MX"/>
              <a:t>Comparativo Evaluación Independiente del Sistema de Control Interno vigencia 2020</a:t>
            </a:r>
            <a:r>
              <a:rPr lang="es-MX" baseline="0"/>
              <a:t>-1 a </a:t>
            </a:r>
            <a:r>
              <a:rPr lang="es-MX"/>
              <a:t>2024-2</a:t>
            </a:r>
          </a:p>
        </c:rich>
      </c:tx>
      <c:layout/>
      <c:overlay val="0"/>
      <c:spPr>
        <a:noFill/>
        <a:ln>
          <a:noFill/>
        </a:ln>
        <a:effectLst/>
      </c:spPr>
      <c:txPr>
        <a:bodyPr rot="0" spcFirstLastPara="1" vertOverflow="ellipsis" vert="horz" wrap="square" anchor="ctr" anchorCtr="1"/>
        <a:lstStyle/>
        <a:p>
          <a:pPr>
            <a:defRPr sz="132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barChart>
        <c:barDir val="col"/>
        <c:grouping val="clustered"/>
        <c:varyColors val="0"/>
        <c:ser>
          <c:idx val="0"/>
          <c:order val="0"/>
          <c:tx>
            <c:strRef>
              <c:f>GRAFICAS!$B$1</c:f>
              <c:strCache>
                <c:ptCount val="1"/>
                <c:pt idx="0">
                  <c:v>2020-1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GRAFICAS!$A$2:$A$7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GRAFICAS!$B$2:$B$7</c:f>
              <c:numCache>
                <c:formatCode>0%</c:formatCode>
                <c:ptCount val="6"/>
                <c:pt idx="0">
                  <c:v>0.54</c:v>
                </c:pt>
                <c:pt idx="1">
                  <c:v>0.56000000000000005</c:v>
                </c:pt>
                <c:pt idx="2">
                  <c:v>0.54</c:v>
                </c:pt>
                <c:pt idx="3">
                  <c:v>0.64</c:v>
                </c:pt>
                <c:pt idx="4">
                  <c:v>0.75</c:v>
                </c:pt>
                <c:pt idx="5">
                  <c:v>0.60600000000000009</c:v>
                </c:pt>
              </c:numCache>
            </c:numRef>
          </c:val>
          <c:extLst>
            <c:ext xmlns:c16="http://schemas.microsoft.com/office/drawing/2014/chart" uri="{C3380CC4-5D6E-409C-BE32-E72D297353CC}">
              <c16:uniqueId val="{00000000-8328-49CA-8990-17F7DC741BEB}"/>
            </c:ext>
          </c:extLst>
        </c:ser>
        <c:ser>
          <c:idx val="1"/>
          <c:order val="1"/>
          <c:tx>
            <c:strRef>
              <c:f>GRAFICAS!$C$1</c:f>
              <c:strCache>
                <c:ptCount val="1"/>
                <c:pt idx="0">
                  <c:v>2020-2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GRAFICAS!$A$2:$A$7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GRAFICAS!$C$2:$C$7</c:f>
              <c:numCache>
                <c:formatCode>0%</c:formatCode>
                <c:ptCount val="6"/>
                <c:pt idx="0">
                  <c:v>0.6</c:v>
                </c:pt>
                <c:pt idx="1">
                  <c:v>0.59</c:v>
                </c:pt>
                <c:pt idx="2">
                  <c:v>0.54</c:v>
                </c:pt>
                <c:pt idx="3">
                  <c:v>0.61</c:v>
                </c:pt>
                <c:pt idx="4">
                  <c:v>0.71</c:v>
                </c:pt>
                <c:pt idx="5">
                  <c:v>0.61</c:v>
                </c:pt>
              </c:numCache>
            </c:numRef>
          </c:val>
          <c:extLst>
            <c:ext xmlns:c16="http://schemas.microsoft.com/office/drawing/2014/chart" uri="{C3380CC4-5D6E-409C-BE32-E72D297353CC}">
              <c16:uniqueId val="{00000001-8328-49CA-8990-17F7DC741BEB}"/>
            </c:ext>
          </c:extLst>
        </c:ser>
        <c:ser>
          <c:idx val="2"/>
          <c:order val="2"/>
          <c:tx>
            <c:strRef>
              <c:f>GRAFICAS!$D$1</c:f>
              <c:strCache>
                <c:ptCount val="1"/>
                <c:pt idx="0">
                  <c:v>2021-1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GRAFICAS!$A$2:$A$7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GRAFICAS!$D$2:$D$7</c:f>
              <c:numCache>
                <c:formatCode>0%</c:formatCode>
                <c:ptCount val="6"/>
                <c:pt idx="0">
                  <c:v>0.6</c:v>
                </c:pt>
                <c:pt idx="1">
                  <c:v>0.66</c:v>
                </c:pt>
                <c:pt idx="2">
                  <c:v>0.54</c:v>
                </c:pt>
                <c:pt idx="3">
                  <c:v>0.5</c:v>
                </c:pt>
                <c:pt idx="4">
                  <c:v>0.68</c:v>
                </c:pt>
                <c:pt idx="5">
                  <c:v>0.59599999999999997</c:v>
                </c:pt>
              </c:numCache>
            </c:numRef>
          </c:val>
          <c:extLst>
            <c:ext xmlns:c16="http://schemas.microsoft.com/office/drawing/2014/chart" uri="{C3380CC4-5D6E-409C-BE32-E72D297353CC}">
              <c16:uniqueId val="{00000002-8328-49CA-8990-17F7DC741BEB}"/>
            </c:ext>
          </c:extLst>
        </c:ser>
        <c:ser>
          <c:idx val="3"/>
          <c:order val="3"/>
          <c:tx>
            <c:strRef>
              <c:f>GRAFICAS!$E$1</c:f>
              <c:strCache>
                <c:ptCount val="1"/>
                <c:pt idx="0">
                  <c:v>2021-2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GRAFICAS!$A$2:$A$7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GRAFICAS!$E$2:$E$7</c:f>
              <c:numCache>
                <c:formatCode>0%</c:formatCode>
                <c:ptCount val="6"/>
                <c:pt idx="0">
                  <c:v>0.54</c:v>
                </c:pt>
                <c:pt idx="1">
                  <c:v>0.62</c:v>
                </c:pt>
                <c:pt idx="2">
                  <c:v>0.71</c:v>
                </c:pt>
                <c:pt idx="3">
                  <c:v>0.54</c:v>
                </c:pt>
                <c:pt idx="4">
                  <c:v>0.56999999999999995</c:v>
                </c:pt>
                <c:pt idx="5">
                  <c:v>0.59599999999999997</c:v>
                </c:pt>
              </c:numCache>
            </c:numRef>
          </c:val>
          <c:extLst>
            <c:ext xmlns:c16="http://schemas.microsoft.com/office/drawing/2014/chart" uri="{C3380CC4-5D6E-409C-BE32-E72D297353CC}">
              <c16:uniqueId val="{00000003-8328-49CA-8990-17F7DC741BEB}"/>
            </c:ext>
          </c:extLst>
        </c:ser>
        <c:ser>
          <c:idx val="4"/>
          <c:order val="4"/>
          <c:tx>
            <c:strRef>
              <c:f>GRAFICAS!$F$1</c:f>
              <c:strCache>
                <c:ptCount val="1"/>
                <c:pt idx="0">
                  <c:v>2022-1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GRAFICAS!$A$2:$A$7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GRAFICAS!$F$2:$F$7</c:f>
              <c:numCache>
                <c:formatCode>0%</c:formatCode>
                <c:ptCount val="6"/>
                <c:pt idx="0">
                  <c:v>0.52</c:v>
                </c:pt>
                <c:pt idx="1">
                  <c:v>0.59</c:v>
                </c:pt>
                <c:pt idx="2">
                  <c:v>0.54</c:v>
                </c:pt>
                <c:pt idx="3">
                  <c:v>0.5</c:v>
                </c:pt>
                <c:pt idx="4">
                  <c:v>0.56999999999999995</c:v>
                </c:pt>
                <c:pt idx="5">
                  <c:v>0.54399999999999993</c:v>
                </c:pt>
              </c:numCache>
            </c:numRef>
          </c:val>
          <c:extLst>
            <c:ext xmlns:c16="http://schemas.microsoft.com/office/drawing/2014/chart" uri="{C3380CC4-5D6E-409C-BE32-E72D297353CC}">
              <c16:uniqueId val="{00000004-8328-49CA-8990-17F7DC741BEB}"/>
            </c:ext>
          </c:extLst>
        </c:ser>
        <c:ser>
          <c:idx val="5"/>
          <c:order val="5"/>
          <c:tx>
            <c:strRef>
              <c:f>GRAFICAS!$G$1</c:f>
              <c:strCache>
                <c:ptCount val="1"/>
                <c:pt idx="0">
                  <c:v>2022-2</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GRAFICAS!$A$2:$A$7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GRAFICAS!$G$2:$G$7</c:f>
              <c:numCache>
                <c:formatCode>0%</c:formatCode>
                <c:ptCount val="6"/>
                <c:pt idx="0">
                  <c:v>0.52</c:v>
                </c:pt>
                <c:pt idx="1">
                  <c:v>0.62</c:v>
                </c:pt>
                <c:pt idx="2">
                  <c:v>0.57999999999999996</c:v>
                </c:pt>
                <c:pt idx="3">
                  <c:v>0.61</c:v>
                </c:pt>
                <c:pt idx="4">
                  <c:v>0.61</c:v>
                </c:pt>
                <c:pt idx="5">
                  <c:v>0.58799999999999997</c:v>
                </c:pt>
              </c:numCache>
            </c:numRef>
          </c:val>
          <c:extLst>
            <c:ext xmlns:c16="http://schemas.microsoft.com/office/drawing/2014/chart" uri="{C3380CC4-5D6E-409C-BE32-E72D297353CC}">
              <c16:uniqueId val="{00000005-8328-49CA-8990-17F7DC741BEB}"/>
            </c:ext>
          </c:extLst>
        </c:ser>
        <c:ser>
          <c:idx val="6"/>
          <c:order val="6"/>
          <c:tx>
            <c:strRef>
              <c:f>GRAFICAS!$H$1</c:f>
              <c:strCache>
                <c:ptCount val="1"/>
                <c:pt idx="0">
                  <c:v>2023-1</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GRAFICAS!$A$2:$A$7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GRAFICAS!$H$2:$H$7</c:f>
              <c:numCache>
                <c:formatCode>0%</c:formatCode>
                <c:ptCount val="6"/>
                <c:pt idx="0">
                  <c:v>0.5</c:v>
                </c:pt>
                <c:pt idx="1">
                  <c:v>0.53</c:v>
                </c:pt>
                <c:pt idx="2">
                  <c:v>0.57999999999999996</c:v>
                </c:pt>
                <c:pt idx="3">
                  <c:v>0.56999999999999995</c:v>
                </c:pt>
                <c:pt idx="4">
                  <c:v>0.56999999999999995</c:v>
                </c:pt>
                <c:pt idx="5">
                  <c:v>0.54999999999999993</c:v>
                </c:pt>
              </c:numCache>
            </c:numRef>
          </c:val>
          <c:extLst>
            <c:ext xmlns:c16="http://schemas.microsoft.com/office/drawing/2014/chart" uri="{C3380CC4-5D6E-409C-BE32-E72D297353CC}">
              <c16:uniqueId val="{00000006-8328-49CA-8990-17F7DC741BEB}"/>
            </c:ext>
          </c:extLst>
        </c:ser>
        <c:ser>
          <c:idx val="7"/>
          <c:order val="7"/>
          <c:tx>
            <c:strRef>
              <c:f>GRAFICAS!$I$1</c:f>
              <c:strCache>
                <c:ptCount val="1"/>
                <c:pt idx="0">
                  <c:v>2023-2</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GRAFICAS!$A$2:$A$7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GRAFICAS!$I$2:$I$7</c:f>
              <c:numCache>
                <c:formatCode>0%</c:formatCode>
                <c:ptCount val="6"/>
                <c:pt idx="0">
                  <c:v>0.5</c:v>
                </c:pt>
                <c:pt idx="1">
                  <c:v>0.53</c:v>
                </c:pt>
                <c:pt idx="2">
                  <c:v>0.57999999999999996</c:v>
                </c:pt>
                <c:pt idx="3">
                  <c:v>0.56999999999999995</c:v>
                </c:pt>
                <c:pt idx="4">
                  <c:v>0.56999999999999995</c:v>
                </c:pt>
                <c:pt idx="5">
                  <c:v>0.54999999999999993</c:v>
                </c:pt>
              </c:numCache>
            </c:numRef>
          </c:val>
          <c:extLst>
            <c:ext xmlns:c16="http://schemas.microsoft.com/office/drawing/2014/chart" uri="{C3380CC4-5D6E-409C-BE32-E72D297353CC}">
              <c16:uniqueId val="{00000007-8328-49CA-8990-17F7DC741BEB}"/>
            </c:ext>
          </c:extLst>
        </c:ser>
        <c:ser>
          <c:idx val="8"/>
          <c:order val="8"/>
          <c:tx>
            <c:strRef>
              <c:f>GRAFICAS!$J$1</c:f>
              <c:strCache>
                <c:ptCount val="1"/>
                <c:pt idx="0">
                  <c:v>2024-1</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GRAFICAS!$A$2:$A$7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GRAFICAS!$J$2:$J$7</c:f>
              <c:numCache>
                <c:formatCode>0%</c:formatCode>
                <c:ptCount val="6"/>
                <c:pt idx="0">
                  <c:v>0.52</c:v>
                </c:pt>
                <c:pt idx="1">
                  <c:v>0.5</c:v>
                </c:pt>
                <c:pt idx="2">
                  <c:v>0.54</c:v>
                </c:pt>
                <c:pt idx="3">
                  <c:v>0.56999999999999995</c:v>
                </c:pt>
                <c:pt idx="4">
                  <c:v>0.56999999999999995</c:v>
                </c:pt>
                <c:pt idx="5">
                  <c:v>0.53999999999999992</c:v>
                </c:pt>
              </c:numCache>
            </c:numRef>
          </c:val>
          <c:extLst>
            <c:ext xmlns:c16="http://schemas.microsoft.com/office/drawing/2014/chart" uri="{C3380CC4-5D6E-409C-BE32-E72D297353CC}">
              <c16:uniqueId val="{00000008-8328-49CA-8990-17F7DC741BEB}"/>
            </c:ext>
          </c:extLst>
        </c:ser>
        <c:ser>
          <c:idx val="9"/>
          <c:order val="9"/>
          <c:tx>
            <c:strRef>
              <c:f>GRAFICAS!$K$1</c:f>
              <c:strCache>
                <c:ptCount val="1"/>
                <c:pt idx="0">
                  <c:v>2024-2</c:v>
                </c:pt>
              </c:strCache>
            </c:strRef>
          </c:tx>
          <c:spPr>
            <a:gradFill rotWithShape="1">
              <a:gsLst>
                <a:gs pos="0">
                  <a:schemeClr val="accent2">
                    <a:lumMod val="80000"/>
                    <a:satMod val="103000"/>
                    <a:lumMod val="102000"/>
                    <a:tint val="94000"/>
                  </a:schemeClr>
                </a:gs>
                <a:gs pos="50000">
                  <a:schemeClr val="accent2">
                    <a:lumMod val="80000"/>
                    <a:satMod val="110000"/>
                    <a:lumMod val="100000"/>
                    <a:shade val="100000"/>
                  </a:schemeClr>
                </a:gs>
                <a:gs pos="100000">
                  <a:schemeClr val="accent2">
                    <a:lumMod val="80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GRAFICAS!$A$2:$A$7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GRAFICAS!$K$2:$K$7</c:f>
              <c:numCache>
                <c:formatCode>0%</c:formatCode>
                <c:ptCount val="6"/>
                <c:pt idx="0">
                  <c:v>0.44</c:v>
                </c:pt>
                <c:pt idx="1">
                  <c:v>0.38</c:v>
                </c:pt>
                <c:pt idx="2">
                  <c:v>0.46</c:v>
                </c:pt>
                <c:pt idx="3">
                  <c:v>0.54</c:v>
                </c:pt>
                <c:pt idx="4">
                  <c:v>0.54</c:v>
                </c:pt>
                <c:pt idx="5">
                  <c:v>0.47200000000000009</c:v>
                </c:pt>
              </c:numCache>
            </c:numRef>
          </c:val>
          <c:extLst>
            <c:ext xmlns:c16="http://schemas.microsoft.com/office/drawing/2014/chart" uri="{C3380CC4-5D6E-409C-BE32-E72D297353CC}">
              <c16:uniqueId val="{00000009-8328-49CA-8990-17F7DC741BEB}"/>
            </c:ext>
          </c:extLst>
        </c:ser>
        <c:dLbls>
          <c:showLegendKey val="0"/>
          <c:showVal val="0"/>
          <c:showCatName val="0"/>
          <c:showSerName val="0"/>
          <c:showPercent val="0"/>
          <c:showBubbleSize val="0"/>
        </c:dLbls>
        <c:gapWidth val="100"/>
        <c:overlap val="-24"/>
        <c:axId val="170831760"/>
        <c:axId val="170829800"/>
      </c:barChart>
      <c:catAx>
        <c:axId val="1708317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70829800"/>
        <c:crossesAt val="0"/>
        <c:auto val="1"/>
        <c:lblAlgn val="ctr"/>
        <c:lblOffset val="100"/>
        <c:noMultiLvlLbl val="0"/>
      </c:catAx>
      <c:valAx>
        <c:axId val="1708298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708317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latin typeface="Century Gothic" panose="020B0502020202020204" pitchFamily="34" charset="0"/>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baseline="0">
                <a:solidFill>
                  <a:schemeClr val="tx2"/>
                </a:solidFill>
                <a:latin typeface="Century Gothic" panose="020B0502020202020204" pitchFamily="34" charset="0"/>
                <a:ea typeface="+mn-ea"/>
                <a:cs typeface="+mn-cs"/>
              </a:defRPr>
            </a:pPr>
            <a:r>
              <a:rPr lang="es-CO"/>
              <a:t>Evaluación Independiente Sistema Control Interno MECI consolidado anual 2020 a 2024</a:t>
            </a:r>
          </a:p>
        </c:rich>
      </c:tx>
      <c:layout/>
      <c:overlay val="0"/>
      <c:spPr>
        <a:noFill/>
        <a:ln>
          <a:noFill/>
        </a:ln>
        <a:effectLst/>
      </c:spPr>
      <c:txPr>
        <a:bodyPr rot="0" spcFirstLastPara="1" vertOverflow="ellipsis" vert="horz" wrap="square" anchor="ctr" anchorCtr="1"/>
        <a:lstStyle/>
        <a:p>
          <a:pPr>
            <a:defRPr sz="1320" b="1" i="0" u="none" strike="noStrike" kern="1200" baseline="0">
              <a:solidFill>
                <a:schemeClr val="tx2"/>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1814705841291115"/>
          <c:y val="0.17489427143406386"/>
          <c:w val="0.85747350896297536"/>
          <c:h val="0.39866889476185718"/>
        </c:manualLayout>
      </c:layout>
      <c:barChart>
        <c:barDir val="col"/>
        <c:grouping val="clustered"/>
        <c:varyColors val="0"/>
        <c:ser>
          <c:idx val="0"/>
          <c:order val="0"/>
          <c:tx>
            <c:strRef>
              <c:f>GRAFICAS!$B$11</c:f>
              <c:strCache>
                <c:ptCount val="1"/>
                <c:pt idx="0">
                  <c:v>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cat>
            <c:strRef>
              <c:f>GRAFICAS!$A$12:$A$17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GRAFICAS!$B$12:$B$17</c:f>
              <c:numCache>
                <c:formatCode>0%</c:formatCode>
                <c:ptCount val="6"/>
                <c:pt idx="0">
                  <c:v>0.57000000000000006</c:v>
                </c:pt>
                <c:pt idx="1">
                  <c:v>0.57499999999999996</c:v>
                </c:pt>
                <c:pt idx="2">
                  <c:v>0.54</c:v>
                </c:pt>
                <c:pt idx="3">
                  <c:v>0.625</c:v>
                </c:pt>
                <c:pt idx="4">
                  <c:v>0.73</c:v>
                </c:pt>
                <c:pt idx="5">
                  <c:v>0.6080000000000001</c:v>
                </c:pt>
              </c:numCache>
            </c:numRef>
          </c:val>
          <c:extLst>
            <c:ext xmlns:c16="http://schemas.microsoft.com/office/drawing/2014/chart" uri="{C3380CC4-5D6E-409C-BE32-E72D297353CC}">
              <c16:uniqueId val="{00000000-4144-4ED7-A6CB-D6826B7F9AEB}"/>
            </c:ext>
          </c:extLst>
        </c:ser>
        <c:ser>
          <c:idx val="2"/>
          <c:order val="1"/>
          <c:tx>
            <c:strRef>
              <c:f>GRAFICAS!$D$11</c:f>
              <c:strCache>
                <c:ptCount val="1"/>
                <c:pt idx="0">
                  <c:v>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strRef>
              <c:f>GRAFICAS!$A$12:$A$17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GRAFICAS!$D$12:$D$17</c:f>
              <c:numCache>
                <c:formatCode>0%</c:formatCode>
                <c:ptCount val="6"/>
                <c:pt idx="0">
                  <c:v>0.57000000000000006</c:v>
                </c:pt>
                <c:pt idx="1">
                  <c:v>0.64</c:v>
                </c:pt>
                <c:pt idx="2">
                  <c:v>0.625</c:v>
                </c:pt>
                <c:pt idx="3">
                  <c:v>0.52</c:v>
                </c:pt>
                <c:pt idx="4">
                  <c:v>0.625</c:v>
                </c:pt>
                <c:pt idx="5">
                  <c:v>0.59599999999999997</c:v>
                </c:pt>
              </c:numCache>
            </c:numRef>
          </c:val>
          <c:extLst>
            <c:ext xmlns:c16="http://schemas.microsoft.com/office/drawing/2014/chart" uri="{C3380CC4-5D6E-409C-BE32-E72D297353CC}">
              <c16:uniqueId val="{00000001-4144-4ED7-A6CB-D6826B7F9AEB}"/>
            </c:ext>
          </c:extLst>
        </c:ser>
        <c:ser>
          <c:idx val="4"/>
          <c:order val="2"/>
          <c:tx>
            <c:strRef>
              <c:f>GRAFICAS!$F$11</c:f>
              <c:strCache>
                <c:ptCount val="1"/>
                <c:pt idx="0">
                  <c:v>2022</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c:spPr>
          <c:invertIfNegative val="0"/>
          <c:cat>
            <c:strRef>
              <c:f>GRAFICAS!$A$12:$A$17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GRAFICAS!$F$12:$F$17</c:f>
              <c:numCache>
                <c:formatCode>0%</c:formatCode>
                <c:ptCount val="6"/>
                <c:pt idx="0">
                  <c:v>0.52</c:v>
                </c:pt>
                <c:pt idx="1">
                  <c:v>0.60499999999999998</c:v>
                </c:pt>
                <c:pt idx="2">
                  <c:v>0.56000000000000005</c:v>
                </c:pt>
                <c:pt idx="3">
                  <c:v>0.55499999999999994</c:v>
                </c:pt>
                <c:pt idx="4">
                  <c:v>0.59</c:v>
                </c:pt>
                <c:pt idx="5">
                  <c:v>0.56599999999999995</c:v>
                </c:pt>
              </c:numCache>
            </c:numRef>
          </c:val>
          <c:extLst>
            <c:ext xmlns:c16="http://schemas.microsoft.com/office/drawing/2014/chart" uri="{C3380CC4-5D6E-409C-BE32-E72D297353CC}">
              <c16:uniqueId val="{00000002-4144-4ED7-A6CB-D6826B7F9AEB}"/>
            </c:ext>
          </c:extLst>
        </c:ser>
        <c:ser>
          <c:idx val="6"/>
          <c:order val="3"/>
          <c:tx>
            <c:strRef>
              <c:f>GRAFICAS!$H$11</c:f>
              <c:strCache>
                <c:ptCount val="1"/>
                <c:pt idx="0">
                  <c:v>2023</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c:spPr>
          <c:invertIfNegative val="0"/>
          <c:cat>
            <c:strRef>
              <c:f>GRAFICAS!$A$12:$A$17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GRAFICAS!$H$12:$H$17</c:f>
              <c:numCache>
                <c:formatCode>0%</c:formatCode>
                <c:ptCount val="6"/>
                <c:pt idx="0">
                  <c:v>0.5</c:v>
                </c:pt>
                <c:pt idx="1">
                  <c:v>0.53</c:v>
                </c:pt>
                <c:pt idx="2">
                  <c:v>0.57999999999999996</c:v>
                </c:pt>
                <c:pt idx="3">
                  <c:v>0.56999999999999995</c:v>
                </c:pt>
                <c:pt idx="4">
                  <c:v>0.56999999999999995</c:v>
                </c:pt>
                <c:pt idx="5">
                  <c:v>0.54999999999999993</c:v>
                </c:pt>
              </c:numCache>
            </c:numRef>
          </c:val>
          <c:extLst>
            <c:ext xmlns:c16="http://schemas.microsoft.com/office/drawing/2014/chart" uri="{C3380CC4-5D6E-409C-BE32-E72D297353CC}">
              <c16:uniqueId val="{00000003-4144-4ED7-A6CB-D6826B7F9AEB}"/>
            </c:ext>
          </c:extLst>
        </c:ser>
        <c:ser>
          <c:idx val="1"/>
          <c:order val="4"/>
          <c:tx>
            <c:strRef>
              <c:f>GRAFICAS!$J$11</c:f>
              <c:strCache>
                <c:ptCount val="1"/>
                <c:pt idx="0">
                  <c:v>2024</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cat>
            <c:strRef>
              <c:f>GRAFICAS!$A$12:$A$17</c:f>
              <c:strCache>
                <c:ptCount val="6"/>
                <c:pt idx="0">
                  <c:v>Ambiente de Control</c:v>
                </c:pt>
                <c:pt idx="1">
                  <c:v>Gestión de Riesgos</c:v>
                </c:pt>
                <c:pt idx="2">
                  <c:v>Actividades de Control</c:v>
                </c:pt>
                <c:pt idx="3">
                  <c:v>Información y Comunicación</c:v>
                </c:pt>
                <c:pt idx="4">
                  <c:v>Actividades de Monitoreo</c:v>
                </c:pt>
                <c:pt idx="5">
                  <c:v>PROMEDIO DEL SCI</c:v>
                </c:pt>
              </c:strCache>
            </c:strRef>
          </c:cat>
          <c:val>
            <c:numRef>
              <c:f>GRAFICAS!$J$12:$J$17</c:f>
              <c:numCache>
                <c:formatCode>0%</c:formatCode>
                <c:ptCount val="6"/>
                <c:pt idx="0">
                  <c:v>0.48</c:v>
                </c:pt>
                <c:pt idx="1">
                  <c:v>0.44</c:v>
                </c:pt>
                <c:pt idx="2">
                  <c:v>0.5</c:v>
                </c:pt>
                <c:pt idx="3">
                  <c:v>0.55499999999999994</c:v>
                </c:pt>
                <c:pt idx="4">
                  <c:v>0.55499999999999994</c:v>
                </c:pt>
                <c:pt idx="5">
                  <c:v>0.50600000000000001</c:v>
                </c:pt>
              </c:numCache>
            </c:numRef>
          </c:val>
          <c:extLst>
            <c:ext xmlns:c16="http://schemas.microsoft.com/office/drawing/2014/chart" uri="{C3380CC4-5D6E-409C-BE32-E72D297353CC}">
              <c16:uniqueId val="{00000004-4144-4ED7-A6CB-D6826B7F9AEB}"/>
            </c:ext>
          </c:extLst>
        </c:ser>
        <c:dLbls>
          <c:showLegendKey val="0"/>
          <c:showVal val="0"/>
          <c:showCatName val="0"/>
          <c:showSerName val="0"/>
          <c:showPercent val="0"/>
          <c:showBubbleSize val="0"/>
        </c:dLbls>
        <c:gapWidth val="100"/>
        <c:overlap val="-24"/>
        <c:axId val="973487872"/>
        <c:axId val="973505760"/>
        <c:extLst/>
      </c:barChart>
      <c:catAx>
        <c:axId val="9734878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2"/>
                </a:solidFill>
                <a:latin typeface="Century Gothic" panose="020B0502020202020204" pitchFamily="34" charset="0"/>
                <a:ea typeface="+mn-ea"/>
                <a:cs typeface="+mn-cs"/>
              </a:defRPr>
            </a:pPr>
            <a:endParaRPr lang="es-ES"/>
          </a:p>
        </c:txPr>
        <c:crossAx val="973505760"/>
        <c:crosses val="autoZero"/>
        <c:auto val="1"/>
        <c:lblAlgn val="ctr"/>
        <c:lblOffset val="100"/>
        <c:noMultiLvlLbl val="0"/>
      </c:catAx>
      <c:valAx>
        <c:axId val="973505760"/>
        <c:scaling>
          <c:orientation val="minMax"/>
          <c:max val="1"/>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Century Gothic" panose="020B0502020202020204" pitchFamily="34" charset="0"/>
                <a:ea typeface="+mn-ea"/>
                <a:cs typeface="+mn-cs"/>
              </a:defRPr>
            </a:pPr>
            <a:endParaRPr lang="es-ES"/>
          </a:p>
        </c:txPr>
        <c:crossAx val="973487872"/>
        <c:crosses val="autoZero"/>
        <c:crossBetween val="between"/>
        <c:majorUnit val="0.2"/>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1100" b="1" i="0" u="none" strike="noStrike" kern="1200" baseline="0">
                <a:solidFill>
                  <a:schemeClr val="tx2"/>
                </a:solidFill>
                <a:latin typeface="Century Gothic" panose="020B0502020202020204" pitchFamily="34" charset="0"/>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sz="1100" b="1">
          <a:latin typeface="Century Gothic" panose="020B0502020202020204" pitchFamily="34" charset="0"/>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baseline="0">
                <a:solidFill>
                  <a:schemeClr val="tx1"/>
                </a:solidFill>
                <a:latin typeface="Century Gothic" panose="020B0502020202020204" pitchFamily="34" charset="0"/>
                <a:ea typeface="+mn-ea"/>
                <a:cs typeface="+mn-cs"/>
              </a:defRPr>
            </a:pPr>
            <a:r>
              <a:rPr lang="en-US"/>
              <a:t>EVALUACION ANUAL INDEPENDIENTE DEL SCI 2020 -2024</a:t>
            </a:r>
          </a:p>
        </c:rich>
      </c:tx>
      <c:layout/>
      <c:overlay val="0"/>
      <c:spPr>
        <a:noFill/>
        <a:ln>
          <a:noFill/>
        </a:ln>
        <a:effectLst/>
      </c:spPr>
      <c:txPr>
        <a:bodyPr rot="0" spcFirstLastPara="1" vertOverflow="ellipsis" vert="horz" wrap="square" anchor="ctr" anchorCtr="1"/>
        <a:lstStyle/>
        <a:p>
          <a:pPr>
            <a:defRPr sz="1320" b="1" i="0" u="none" strike="noStrike" kern="1200" baseline="0">
              <a:solidFill>
                <a:schemeClr val="tx1"/>
              </a:solidFill>
              <a:latin typeface="Century Gothic" panose="020B0502020202020204" pitchFamily="34" charset="0"/>
              <a:ea typeface="+mn-ea"/>
              <a:cs typeface="+mn-cs"/>
            </a:defRPr>
          </a:pPr>
          <a:endParaRPr lang="es-ES"/>
        </a:p>
      </c:txPr>
    </c:title>
    <c:autoTitleDeleted val="0"/>
    <c:plotArea>
      <c:layout/>
      <c:barChart>
        <c:barDir val="col"/>
        <c:grouping val="clustered"/>
        <c:varyColors val="0"/>
        <c:ser>
          <c:idx val="0"/>
          <c:order val="0"/>
          <c:tx>
            <c:strRef>
              <c:f>GRAFICAS!$A$17</c:f>
              <c:strCache>
                <c:ptCount val="1"/>
                <c:pt idx="0">
                  <c:v>PROMEDIO DEL SCI</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trendline>
            <c:spPr>
              <a:ln w="12700" cap="flat" cmpd="sng" algn="ctr">
                <a:solidFill>
                  <a:schemeClr val="dk1">
                    <a:shade val="95000"/>
                    <a:satMod val="105000"/>
                  </a:schemeClr>
                </a:solidFill>
                <a:prstDash val="solid"/>
              </a:ln>
              <a:effectLst/>
            </c:spPr>
            <c:trendlineType val="linear"/>
            <c:dispRSqr val="0"/>
            <c:dispEq val="0"/>
          </c:trendline>
          <c:cat>
            <c:numRef>
              <c:f>GRAFICAS!$B$11:$K$11</c:f>
              <c:numCache>
                <c:formatCode>General</c:formatCode>
                <c:ptCount val="10"/>
                <c:pt idx="0">
                  <c:v>2020</c:v>
                </c:pt>
                <c:pt idx="2">
                  <c:v>2021</c:v>
                </c:pt>
                <c:pt idx="4">
                  <c:v>2022</c:v>
                </c:pt>
                <c:pt idx="6">
                  <c:v>2023</c:v>
                </c:pt>
                <c:pt idx="8">
                  <c:v>2024</c:v>
                </c:pt>
              </c:numCache>
            </c:numRef>
          </c:cat>
          <c:val>
            <c:numRef>
              <c:f>GRAFICAS!$B$17:$K$17</c:f>
              <c:numCache>
                <c:formatCode>General</c:formatCode>
                <c:ptCount val="10"/>
                <c:pt idx="0" formatCode="0%">
                  <c:v>0.6080000000000001</c:v>
                </c:pt>
                <c:pt idx="2" formatCode="0%">
                  <c:v>0.59599999999999997</c:v>
                </c:pt>
                <c:pt idx="4" formatCode="0%">
                  <c:v>0.56599999999999995</c:v>
                </c:pt>
                <c:pt idx="6" formatCode="0%">
                  <c:v>0.54999999999999993</c:v>
                </c:pt>
                <c:pt idx="8" formatCode="0%">
                  <c:v>0.50600000000000001</c:v>
                </c:pt>
              </c:numCache>
            </c:numRef>
          </c:val>
          <c:extLst>
            <c:ext xmlns:c16="http://schemas.microsoft.com/office/drawing/2014/chart" uri="{C3380CC4-5D6E-409C-BE32-E72D297353CC}">
              <c16:uniqueId val="{00000000-7C2E-4BC3-AD4F-954261D5F284}"/>
            </c:ext>
          </c:extLst>
        </c:ser>
        <c:dLbls>
          <c:showLegendKey val="0"/>
          <c:showVal val="0"/>
          <c:showCatName val="0"/>
          <c:showSerName val="0"/>
          <c:showPercent val="0"/>
          <c:showBubbleSize val="0"/>
        </c:dLbls>
        <c:gapWidth val="100"/>
        <c:overlap val="-24"/>
        <c:axId val="721735376"/>
        <c:axId val="721712080"/>
      </c:barChart>
      <c:catAx>
        <c:axId val="7217353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Century Gothic" panose="020B0502020202020204" pitchFamily="34" charset="0"/>
                <a:ea typeface="+mn-ea"/>
                <a:cs typeface="+mn-cs"/>
              </a:defRPr>
            </a:pPr>
            <a:endParaRPr lang="es-ES"/>
          </a:p>
        </c:txPr>
        <c:crossAx val="721712080"/>
        <c:crosses val="autoZero"/>
        <c:auto val="1"/>
        <c:lblAlgn val="ctr"/>
        <c:lblOffset val="100"/>
        <c:noMultiLvlLbl val="0"/>
      </c:catAx>
      <c:valAx>
        <c:axId val="721712080"/>
        <c:scaling>
          <c:orientation val="minMax"/>
          <c:max val="1"/>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solidFill>
                <a:latin typeface="Century Gothic" panose="020B0502020202020204" pitchFamily="34" charset="0"/>
                <a:ea typeface="+mn-ea"/>
                <a:cs typeface="+mn-cs"/>
              </a:defRPr>
            </a:pPr>
            <a:endParaRPr lang="es-ES"/>
          </a:p>
        </c:txPr>
        <c:crossAx val="721735376"/>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sz="1100" b="1">
          <a:solidFill>
            <a:schemeClr val="tx1"/>
          </a:solidFill>
          <a:latin typeface="Century Gothic" panose="020B0502020202020204" pitchFamily="34" charset="0"/>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baseline="0">
                <a:solidFill>
                  <a:schemeClr val="tx1"/>
                </a:solidFill>
                <a:latin typeface="Century Gothic" panose="020B0502020202020204" pitchFamily="34" charset="0"/>
                <a:ea typeface="+mn-ea"/>
                <a:cs typeface="+mn-cs"/>
              </a:defRPr>
            </a:pPr>
            <a:r>
              <a:rPr lang="es-ES"/>
              <a:t>Evaluación Independiente Ambiente de Control 2020-2024</a:t>
            </a:r>
          </a:p>
        </c:rich>
      </c:tx>
      <c:layout/>
      <c:overlay val="0"/>
      <c:spPr>
        <a:noFill/>
        <a:ln>
          <a:noFill/>
        </a:ln>
        <a:effectLst/>
      </c:spPr>
      <c:txPr>
        <a:bodyPr rot="0" spcFirstLastPara="1" vertOverflow="ellipsis" vert="horz" wrap="square" anchor="ctr" anchorCtr="1"/>
        <a:lstStyle/>
        <a:p>
          <a:pPr>
            <a:defRPr sz="1320" b="1" i="0" u="none" strike="noStrike" kern="1200" baseline="0">
              <a:solidFill>
                <a:schemeClr val="tx1"/>
              </a:solidFill>
              <a:latin typeface="Century Gothic" panose="020B0502020202020204" pitchFamily="34" charset="0"/>
              <a:ea typeface="+mn-ea"/>
              <a:cs typeface="+mn-cs"/>
            </a:defRPr>
          </a:pPr>
          <a:endParaRPr lang="es-ES"/>
        </a:p>
      </c:txPr>
    </c:title>
    <c:autoTitleDeleted val="0"/>
    <c:plotArea>
      <c:layout/>
      <c:barChart>
        <c:barDir val="col"/>
        <c:grouping val="clustered"/>
        <c:varyColors val="0"/>
        <c:ser>
          <c:idx val="0"/>
          <c:order val="0"/>
          <c:tx>
            <c:strRef>
              <c:f>GRAFICAS!$A$12</c:f>
              <c:strCache>
                <c:ptCount val="1"/>
                <c:pt idx="0">
                  <c:v>Ambiente de Control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trendline>
            <c:spPr>
              <a:ln w="12700" cap="flat" cmpd="sng" algn="ctr">
                <a:solidFill>
                  <a:schemeClr val="dk1">
                    <a:shade val="95000"/>
                    <a:satMod val="105000"/>
                  </a:schemeClr>
                </a:solidFill>
                <a:prstDash val="solid"/>
              </a:ln>
              <a:effectLst/>
            </c:spPr>
            <c:trendlineType val="linear"/>
            <c:dispRSqr val="0"/>
            <c:dispEq val="0"/>
          </c:trendline>
          <c:cat>
            <c:numRef>
              <c:f>GRAFICAS!$B$11:$K$11</c:f>
              <c:numCache>
                <c:formatCode>General</c:formatCode>
                <c:ptCount val="10"/>
                <c:pt idx="0">
                  <c:v>2020</c:v>
                </c:pt>
                <c:pt idx="2">
                  <c:v>2021</c:v>
                </c:pt>
                <c:pt idx="4">
                  <c:v>2022</c:v>
                </c:pt>
                <c:pt idx="6">
                  <c:v>2023</c:v>
                </c:pt>
                <c:pt idx="8">
                  <c:v>2024</c:v>
                </c:pt>
              </c:numCache>
            </c:numRef>
          </c:cat>
          <c:val>
            <c:numRef>
              <c:f>GRAFICAS!$B$12:$K$12</c:f>
              <c:numCache>
                <c:formatCode>General</c:formatCode>
                <c:ptCount val="10"/>
                <c:pt idx="0" formatCode="0%">
                  <c:v>0.57000000000000006</c:v>
                </c:pt>
                <c:pt idx="2" formatCode="0%">
                  <c:v>0.57000000000000006</c:v>
                </c:pt>
                <c:pt idx="4" formatCode="0%">
                  <c:v>0.52</c:v>
                </c:pt>
                <c:pt idx="6" formatCode="0%">
                  <c:v>0.5</c:v>
                </c:pt>
                <c:pt idx="8" formatCode="0%">
                  <c:v>0.48</c:v>
                </c:pt>
              </c:numCache>
            </c:numRef>
          </c:val>
          <c:extLst>
            <c:ext xmlns:c16="http://schemas.microsoft.com/office/drawing/2014/chart" uri="{C3380CC4-5D6E-409C-BE32-E72D297353CC}">
              <c16:uniqueId val="{00000000-5F3A-4596-8D14-9FCB671A5ADB}"/>
            </c:ext>
          </c:extLst>
        </c:ser>
        <c:dLbls>
          <c:showLegendKey val="0"/>
          <c:showVal val="0"/>
          <c:showCatName val="0"/>
          <c:showSerName val="0"/>
          <c:showPercent val="0"/>
          <c:showBubbleSize val="0"/>
        </c:dLbls>
        <c:gapWidth val="100"/>
        <c:overlap val="-24"/>
        <c:axId val="237959408"/>
        <c:axId val="237964816"/>
      </c:barChart>
      <c:catAx>
        <c:axId val="2379594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Century Gothic" panose="020B0502020202020204" pitchFamily="34" charset="0"/>
                <a:ea typeface="+mn-ea"/>
                <a:cs typeface="+mn-cs"/>
              </a:defRPr>
            </a:pPr>
            <a:endParaRPr lang="es-ES"/>
          </a:p>
        </c:txPr>
        <c:crossAx val="237964816"/>
        <c:crosses val="autoZero"/>
        <c:auto val="1"/>
        <c:lblAlgn val="ctr"/>
        <c:lblOffset val="100"/>
        <c:noMultiLvlLbl val="0"/>
      </c:catAx>
      <c:valAx>
        <c:axId val="237964816"/>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solidFill>
                <a:latin typeface="Century Gothic" panose="020B0502020202020204" pitchFamily="34" charset="0"/>
                <a:ea typeface="+mn-ea"/>
                <a:cs typeface="+mn-cs"/>
              </a:defRPr>
            </a:pPr>
            <a:endParaRPr lang="es-ES"/>
          </a:p>
        </c:txPr>
        <c:crossAx val="237959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sz="1100" b="1">
          <a:solidFill>
            <a:schemeClr val="tx1"/>
          </a:solidFill>
          <a:latin typeface="Century Gothic" panose="020B0502020202020204" pitchFamily="34" charset="0"/>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baseline="0">
                <a:solidFill>
                  <a:schemeClr val="tx1"/>
                </a:solidFill>
                <a:latin typeface="Century Gothic" panose="020B0502020202020204" pitchFamily="34" charset="0"/>
                <a:ea typeface="+mn-ea"/>
                <a:cs typeface="+mn-cs"/>
              </a:defRPr>
            </a:pPr>
            <a:r>
              <a:rPr lang="es-ES"/>
              <a:t>Evaluación Independiente Gestion de Riesgos 2020-2024</a:t>
            </a:r>
          </a:p>
        </c:rich>
      </c:tx>
      <c:layout/>
      <c:overlay val="0"/>
      <c:spPr>
        <a:noFill/>
        <a:ln>
          <a:noFill/>
        </a:ln>
        <a:effectLst/>
      </c:spPr>
      <c:txPr>
        <a:bodyPr rot="0" spcFirstLastPara="1" vertOverflow="ellipsis" vert="horz" wrap="square" anchor="ctr" anchorCtr="1"/>
        <a:lstStyle/>
        <a:p>
          <a:pPr>
            <a:defRPr sz="1320" b="1" i="0" u="none" strike="noStrike" kern="1200" baseline="0">
              <a:solidFill>
                <a:schemeClr val="tx1"/>
              </a:solidFill>
              <a:latin typeface="Century Gothic" panose="020B0502020202020204" pitchFamily="34" charset="0"/>
              <a:ea typeface="+mn-ea"/>
              <a:cs typeface="+mn-cs"/>
            </a:defRPr>
          </a:pPr>
          <a:endParaRPr lang="es-ES"/>
        </a:p>
      </c:txPr>
    </c:title>
    <c:autoTitleDeleted val="0"/>
    <c:plotArea>
      <c:layout/>
      <c:barChart>
        <c:barDir val="col"/>
        <c:grouping val="clustered"/>
        <c:varyColors val="0"/>
        <c:ser>
          <c:idx val="0"/>
          <c:order val="0"/>
          <c:tx>
            <c:strRef>
              <c:f>GRAFICAS!$A$13</c:f>
              <c:strCache>
                <c:ptCount val="1"/>
                <c:pt idx="0">
                  <c:v>Gestión de Riesgos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trendline>
            <c:spPr>
              <a:ln w="12700" cap="flat" cmpd="sng" algn="ctr">
                <a:solidFill>
                  <a:schemeClr val="dk1">
                    <a:shade val="95000"/>
                    <a:satMod val="105000"/>
                  </a:schemeClr>
                </a:solidFill>
                <a:prstDash val="solid"/>
              </a:ln>
              <a:effectLst/>
            </c:spPr>
            <c:trendlineType val="linear"/>
            <c:dispRSqr val="0"/>
            <c:dispEq val="0"/>
          </c:trendline>
          <c:cat>
            <c:numRef>
              <c:extLst>
                <c:ext xmlns:c15="http://schemas.microsoft.com/office/drawing/2012/chart" uri="{02D57815-91ED-43cb-92C2-25804820EDAC}">
                  <c15:fullRef>
                    <c15:sqref>GRAFICAS!$B$11:$K$11</c15:sqref>
                  </c15:fullRef>
                </c:ext>
              </c:extLst>
              <c:f>(GRAFICAS!$B$11,GRAFICAS!$D$11,GRAFICAS!$F$11,GRAFICAS!$H$11,GRAFICAS!$J$11)</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GRAFICAS!$B$13:$K$13</c15:sqref>
                  </c15:fullRef>
                </c:ext>
              </c:extLst>
              <c:f>(GRAFICAS!$B$13,GRAFICAS!$D$13,GRAFICAS!$F$13,GRAFICAS!$H$13,GRAFICAS!$J$13)</c:f>
              <c:numCache>
                <c:formatCode>General</c:formatCode>
                <c:ptCount val="5"/>
                <c:pt idx="0" formatCode="0%">
                  <c:v>0.57499999999999996</c:v>
                </c:pt>
                <c:pt idx="1" formatCode="0%">
                  <c:v>0.64</c:v>
                </c:pt>
                <c:pt idx="2" formatCode="0%">
                  <c:v>0.60499999999999998</c:v>
                </c:pt>
                <c:pt idx="3" formatCode="0%">
                  <c:v>0.53</c:v>
                </c:pt>
                <c:pt idx="4" formatCode="0%">
                  <c:v>0.44</c:v>
                </c:pt>
              </c:numCache>
            </c:numRef>
          </c:val>
          <c:extLst>
            <c:ext xmlns:c16="http://schemas.microsoft.com/office/drawing/2014/chart" uri="{C3380CC4-5D6E-409C-BE32-E72D297353CC}">
              <c16:uniqueId val="{00000000-4FB7-4C17-B833-905D3964A00D}"/>
            </c:ext>
          </c:extLst>
        </c:ser>
        <c:dLbls>
          <c:showLegendKey val="0"/>
          <c:showVal val="0"/>
          <c:showCatName val="0"/>
          <c:showSerName val="0"/>
          <c:showPercent val="0"/>
          <c:showBubbleSize val="0"/>
        </c:dLbls>
        <c:gapWidth val="100"/>
        <c:overlap val="-24"/>
        <c:axId val="237959408"/>
        <c:axId val="237964816"/>
      </c:barChart>
      <c:catAx>
        <c:axId val="2379594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Century Gothic" panose="020B0502020202020204" pitchFamily="34" charset="0"/>
                <a:ea typeface="+mn-ea"/>
                <a:cs typeface="+mn-cs"/>
              </a:defRPr>
            </a:pPr>
            <a:endParaRPr lang="es-ES"/>
          </a:p>
        </c:txPr>
        <c:crossAx val="237964816"/>
        <c:crosses val="autoZero"/>
        <c:auto val="1"/>
        <c:lblAlgn val="ctr"/>
        <c:lblOffset val="100"/>
        <c:noMultiLvlLbl val="0"/>
      </c:catAx>
      <c:valAx>
        <c:axId val="237964816"/>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solidFill>
                <a:latin typeface="Century Gothic" panose="020B0502020202020204" pitchFamily="34" charset="0"/>
                <a:ea typeface="+mn-ea"/>
                <a:cs typeface="+mn-cs"/>
              </a:defRPr>
            </a:pPr>
            <a:endParaRPr lang="es-ES"/>
          </a:p>
        </c:txPr>
        <c:crossAx val="237959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sz="1100" b="1">
          <a:solidFill>
            <a:schemeClr val="tx1"/>
          </a:solidFill>
          <a:latin typeface="Century Gothic" panose="020B0502020202020204" pitchFamily="34" charset="0"/>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baseline="0">
                <a:solidFill>
                  <a:schemeClr val="tx1"/>
                </a:solidFill>
                <a:latin typeface="Century Gothic" panose="020B0502020202020204" pitchFamily="34" charset="0"/>
                <a:ea typeface="+mn-ea"/>
                <a:cs typeface="+mn-cs"/>
              </a:defRPr>
            </a:pPr>
            <a:r>
              <a:rPr lang="es-ES"/>
              <a:t>Evaluación Independiente Actividades de Control 2020-2024</a:t>
            </a:r>
          </a:p>
        </c:rich>
      </c:tx>
      <c:layout/>
      <c:overlay val="0"/>
      <c:spPr>
        <a:noFill/>
        <a:ln>
          <a:noFill/>
        </a:ln>
        <a:effectLst/>
      </c:spPr>
      <c:txPr>
        <a:bodyPr rot="0" spcFirstLastPara="1" vertOverflow="ellipsis" vert="horz" wrap="square" anchor="ctr" anchorCtr="1"/>
        <a:lstStyle/>
        <a:p>
          <a:pPr>
            <a:defRPr sz="1320" b="1" i="0" u="none" strike="noStrike" kern="1200" baseline="0">
              <a:solidFill>
                <a:schemeClr val="tx1"/>
              </a:solidFill>
              <a:latin typeface="Century Gothic" panose="020B0502020202020204" pitchFamily="34" charset="0"/>
              <a:ea typeface="+mn-ea"/>
              <a:cs typeface="+mn-cs"/>
            </a:defRPr>
          </a:pPr>
          <a:endParaRPr lang="es-ES"/>
        </a:p>
      </c:txPr>
    </c:title>
    <c:autoTitleDeleted val="0"/>
    <c:plotArea>
      <c:layout/>
      <c:barChart>
        <c:barDir val="col"/>
        <c:grouping val="clustered"/>
        <c:varyColors val="0"/>
        <c:ser>
          <c:idx val="0"/>
          <c:order val="0"/>
          <c:tx>
            <c:strRef>
              <c:f>GRAFICAS!$A$14</c:f>
              <c:strCache>
                <c:ptCount val="1"/>
                <c:pt idx="0">
                  <c:v>Actividades de Control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trendline>
            <c:spPr>
              <a:ln w="12700" cap="flat" cmpd="sng" algn="ctr">
                <a:solidFill>
                  <a:schemeClr val="dk1">
                    <a:shade val="95000"/>
                    <a:satMod val="105000"/>
                  </a:schemeClr>
                </a:solidFill>
                <a:prstDash val="solid"/>
              </a:ln>
              <a:effectLst/>
            </c:spPr>
            <c:trendlineType val="linear"/>
            <c:dispRSqr val="0"/>
            <c:dispEq val="0"/>
          </c:trendline>
          <c:cat>
            <c:numRef>
              <c:extLst>
                <c:ext xmlns:c15="http://schemas.microsoft.com/office/drawing/2012/chart" uri="{02D57815-91ED-43cb-92C2-25804820EDAC}">
                  <c15:fullRef>
                    <c15:sqref>GRAFICAS!$B$11:$K$11</c15:sqref>
                  </c15:fullRef>
                </c:ext>
              </c:extLst>
              <c:f>(GRAFICAS!$B$11,GRAFICAS!$D$11,GRAFICAS!$F$11,GRAFICAS!$H$11,GRAFICAS!$J$11)</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GRAFICAS!$B$14:$K$14</c15:sqref>
                  </c15:fullRef>
                </c:ext>
              </c:extLst>
              <c:f>(GRAFICAS!$B$14,GRAFICAS!$D$14,GRAFICAS!$F$14,GRAFICAS!$H$14,GRAFICAS!$J$14)</c:f>
              <c:numCache>
                <c:formatCode>General</c:formatCode>
                <c:ptCount val="5"/>
                <c:pt idx="0" formatCode="0%">
                  <c:v>0.54</c:v>
                </c:pt>
                <c:pt idx="1" formatCode="0%">
                  <c:v>0.625</c:v>
                </c:pt>
                <c:pt idx="2" formatCode="0%">
                  <c:v>0.56000000000000005</c:v>
                </c:pt>
                <c:pt idx="3" formatCode="0%">
                  <c:v>0.57999999999999996</c:v>
                </c:pt>
                <c:pt idx="4" formatCode="0%">
                  <c:v>0.5</c:v>
                </c:pt>
              </c:numCache>
            </c:numRef>
          </c:val>
          <c:extLst>
            <c:ext xmlns:c16="http://schemas.microsoft.com/office/drawing/2014/chart" uri="{C3380CC4-5D6E-409C-BE32-E72D297353CC}">
              <c16:uniqueId val="{00000000-3F11-4968-893D-AA93003B33A8}"/>
            </c:ext>
          </c:extLst>
        </c:ser>
        <c:dLbls>
          <c:showLegendKey val="0"/>
          <c:showVal val="0"/>
          <c:showCatName val="0"/>
          <c:showSerName val="0"/>
          <c:showPercent val="0"/>
          <c:showBubbleSize val="0"/>
        </c:dLbls>
        <c:gapWidth val="100"/>
        <c:overlap val="-24"/>
        <c:axId val="237959408"/>
        <c:axId val="237964816"/>
      </c:barChart>
      <c:catAx>
        <c:axId val="2379594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Century Gothic" panose="020B0502020202020204" pitchFamily="34" charset="0"/>
                <a:ea typeface="+mn-ea"/>
                <a:cs typeface="+mn-cs"/>
              </a:defRPr>
            </a:pPr>
            <a:endParaRPr lang="es-ES"/>
          </a:p>
        </c:txPr>
        <c:crossAx val="237964816"/>
        <c:crosses val="autoZero"/>
        <c:auto val="1"/>
        <c:lblAlgn val="ctr"/>
        <c:lblOffset val="100"/>
        <c:noMultiLvlLbl val="0"/>
      </c:catAx>
      <c:valAx>
        <c:axId val="237964816"/>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solidFill>
                <a:latin typeface="Century Gothic" panose="020B0502020202020204" pitchFamily="34" charset="0"/>
                <a:ea typeface="+mn-ea"/>
                <a:cs typeface="+mn-cs"/>
              </a:defRPr>
            </a:pPr>
            <a:endParaRPr lang="es-ES"/>
          </a:p>
        </c:txPr>
        <c:crossAx val="237959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sz="1100" b="1">
          <a:solidFill>
            <a:schemeClr val="tx1"/>
          </a:solidFill>
          <a:latin typeface="Century Gothic" panose="020B0502020202020204" pitchFamily="34" charset="0"/>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baseline="0">
                <a:solidFill>
                  <a:schemeClr val="tx1"/>
                </a:solidFill>
                <a:latin typeface="Century Gothic" panose="020B0502020202020204" pitchFamily="34" charset="0"/>
                <a:ea typeface="+mn-ea"/>
                <a:cs typeface="+mn-cs"/>
              </a:defRPr>
            </a:pPr>
            <a:r>
              <a:rPr lang="es-ES"/>
              <a:t>Evaluación Independiente Información y Comunicación 2020-2024</a:t>
            </a:r>
          </a:p>
        </c:rich>
      </c:tx>
      <c:layout/>
      <c:overlay val="0"/>
      <c:spPr>
        <a:noFill/>
        <a:ln>
          <a:noFill/>
        </a:ln>
        <a:effectLst/>
      </c:spPr>
      <c:txPr>
        <a:bodyPr rot="0" spcFirstLastPara="1" vertOverflow="ellipsis" vert="horz" wrap="square" anchor="ctr" anchorCtr="1"/>
        <a:lstStyle/>
        <a:p>
          <a:pPr>
            <a:defRPr sz="1320" b="1" i="0" u="none" strike="noStrike" kern="1200" baseline="0">
              <a:solidFill>
                <a:schemeClr val="tx1"/>
              </a:solidFill>
              <a:latin typeface="Century Gothic" panose="020B0502020202020204" pitchFamily="34" charset="0"/>
              <a:ea typeface="+mn-ea"/>
              <a:cs typeface="+mn-cs"/>
            </a:defRPr>
          </a:pPr>
          <a:endParaRPr lang="es-ES"/>
        </a:p>
      </c:txPr>
    </c:title>
    <c:autoTitleDeleted val="0"/>
    <c:plotArea>
      <c:layout/>
      <c:barChart>
        <c:barDir val="col"/>
        <c:grouping val="clustered"/>
        <c:varyColors val="0"/>
        <c:ser>
          <c:idx val="0"/>
          <c:order val="0"/>
          <c:tx>
            <c:strRef>
              <c:f>GRAFICAS!$A$15</c:f>
              <c:strCache>
                <c:ptCount val="1"/>
                <c:pt idx="0">
                  <c:v>Información y Comunicación</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trendline>
            <c:spPr>
              <a:ln w="12700" cap="flat" cmpd="sng" algn="ctr">
                <a:solidFill>
                  <a:schemeClr val="dk1">
                    <a:shade val="95000"/>
                    <a:satMod val="105000"/>
                  </a:schemeClr>
                </a:solidFill>
                <a:prstDash val="solid"/>
              </a:ln>
              <a:effectLst/>
            </c:spPr>
            <c:trendlineType val="linear"/>
            <c:dispRSqr val="0"/>
            <c:dispEq val="0"/>
          </c:trendline>
          <c:cat>
            <c:numRef>
              <c:extLst>
                <c:ext xmlns:c15="http://schemas.microsoft.com/office/drawing/2012/chart" uri="{02D57815-91ED-43cb-92C2-25804820EDAC}">
                  <c15:fullRef>
                    <c15:sqref>GRAFICAS!$B$11:$K$11</c15:sqref>
                  </c15:fullRef>
                </c:ext>
              </c:extLst>
              <c:f>(GRAFICAS!$B$11,GRAFICAS!$D$11,GRAFICAS!$F$11,GRAFICAS!$H$11,GRAFICAS!$J$11)</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GRAFICAS!$B$15:$K$15</c15:sqref>
                  </c15:fullRef>
                </c:ext>
              </c:extLst>
              <c:f>(GRAFICAS!$B$15,GRAFICAS!$D$15,GRAFICAS!$F$15,GRAFICAS!$H$15,GRAFICAS!$J$15)</c:f>
              <c:numCache>
                <c:formatCode>General</c:formatCode>
                <c:ptCount val="5"/>
                <c:pt idx="0" formatCode="0%">
                  <c:v>0.625</c:v>
                </c:pt>
                <c:pt idx="1" formatCode="0%">
                  <c:v>0.52</c:v>
                </c:pt>
                <c:pt idx="2" formatCode="0%">
                  <c:v>0.55499999999999994</c:v>
                </c:pt>
                <c:pt idx="3" formatCode="0%">
                  <c:v>0.56999999999999995</c:v>
                </c:pt>
                <c:pt idx="4" formatCode="0%">
                  <c:v>0.55499999999999994</c:v>
                </c:pt>
              </c:numCache>
            </c:numRef>
          </c:val>
          <c:extLst>
            <c:ext xmlns:c16="http://schemas.microsoft.com/office/drawing/2014/chart" uri="{C3380CC4-5D6E-409C-BE32-E72D297353CC}">
              <c16:uniqueId val="{00000000-DEAB-4E38-B07A-0D57CC13ABAD}"/>
            </c:ext>
          </c:extLst>
        </c:ser>
        <c:dLbls>
          <c:showLegendKey val="0"/>
          <c:showVal val="0"/>
          <c:showCatName val="0"/>
          <c:showSerName val="0"/>
          <c:showPercent val="0"/>
          <c:showBubbleSize val="0"/>
        </c:dLbls>
        <c:gapWidth val="100"/>
        <c:overlap val="-24"/>
        <c:axId val="237959408"/>
        <c:axId val="237964816"/>
      </c:barChart>
      <c:catAx>
        <c:axId val="2379594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Century Gothic" panose="020B0502020202020204" pitchFamily="34" charset="0"/>
                <a:ea typeface="+mn-ea"/>
                <a:cs typeface="+mn-cs"/>
              </a:defRPr>
            </a:pPr>
            <a:endParaRPr lang="es-ES"/>
          </a:p>
        </c:txPr>
        <c:crossAx val="237964816"/>
        <c:crosses val="autoZero"/>
        <c:auto val="1"/>
        <c:lblAlgn val="ctr"/>
        <c:lblOffset val="100"/>
        <c:noMultiLvlLbl val="0"/>
      </c:catAx>
      <c:valAx>
        <c:axId val="237964816"/>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solidFill>
                <a:latin typeface="Century Gothic" panose="020B0502020202020204" pitchFamily="34" charset="0"/>
                <a:ea typeface="+mn-ea"/>
                <a:cs typeface="+mn-cs"/>
              </a:defRPr>
            </a:pPr>
            <a:endParaRPr lang="es-ES"/>
          </a:p>
        </c:txPr>
        <c:crossAx val="237959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sz="1100" b="1">
          <a:solidFill>
            <a:schemeClr val="tx1"/>
          </a:solidFill>
          <a:latin typeface="Century Gothic" panose="020B0502020202020204" pitchFamily="34" charset="0"/>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baseline="0">
                <a:solidFill>
                  <a:schemeClr val="tx1"/>
                </a:solidFill>
                <a:latin typeface="Century Gothic" panose="020B0502020202020204" pitchFamily="34" charset="0"/>
                <a:ea typeface="+mn-ea"/>
                <a:cs typeface="+mn-cs"/>
              </a:defRPr>
            </a:pPr>
            <a:r>
              <a:rPr lang="es-ES"/>
              <a:t>Evaluación Independiente Actividades de Monitoreo 2020-2024</a:t>
            </a:r>
          </a:p>
        </c:rich>
      </c:tx>
      <c:layout/>
      <c:overlay val="0"/>
      <c:spPr>
        <a:noFill/>
        <a:ln>
          <a:noFill/>
        </a:ln>
        <a:effectLst/>
      </c:spPr>
      <c:txPr>
        <a:bodyPr rot="0" spcFirstLastPara="1" vertOverflow="ellipsis" vert="horz" wrap="square" anchor="ctr" anchorCtr="1"/>
        <a:lstStyle/>
        <a:p>
          <a:pPr>
            <a:defRPr sz="1320" b="1" i="0" u="none" strike="noStrike" kern="1200" baseline="0">
              <a:solidFill>
                <a:schemeClr val="tx1"/>
              </a:solidFill>
              <a:latin typeface="Century Gothic" panose="020B0502020202020204" pitchFamily="34" charset="0"/>
              <a:ea typeface="+mn-ea"/>
              <a:cs typeface="+mn-cs"/>
            </a:defRPr>
          </a:pPr>
          <a:endParaRPr lang="es-ES"/>
        </a:p>
      </c:txPr>
    </c:title>
    <c:autoTitleDeleted val="0"/>
    <c:plotArea>
      <c:layout/>
      <c:barChart>
        <c:barDir val="col"/>
        <c:grouping val="clustered"/>
        <c:varyColors val="0"/>
        <c:ser>
          <c:idx val="0"/>
          <c:order val="0"/>
          <c:tx>
            <c:strRef>
              <c:f>GRAFICAS!$A$16</c:f>
              <c:strCache>
                <c:ptCount val="1"/>
                <c:pt idx="0">
                  <c:v>Actividades de Monitoreo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trendline>
            <c:spPr>
              <a:ln w="12700" cap="flat" cmpd="sng" algn="ctr">
                <a:solidFill>
                  <a:schemeClr val="dk1">
                    <a:shade val="95000"/>
                    <a:satMod val="105000"/>
                  </a:schemeClr>
                </a:solidFill>
                <a:prstDash val="solid"/>
              </a:ln>
              <a:effectLst/>
            </c:spPr>
            <c:trendlineType val="linear"/>
            <c:dispRSqr val="0"/>
            <c:dispEq val="0"/>
          </c:trendline>
          <c:cat>
            <c:numRef>
              <c:extLst>
                <c:ext xmlns:c15="http://schemas.microsoft.com/office/drawing/2012/chart" uri="{02D57815-91ED-43cb-92C2-25804820EDAC}">
                  <c15:fullRef>
                    <c15:sqref>GRAFICAS!$B$11:$K$11</c15:sqref>
                  </c15:fullRef>
                </c:ext>
              </c:extLst>
              <c:f>(GRAFICAS!$B$11,GRAFICAS!$D$11,GRAFICAS!$F$11,GRAFICAS!$H$11,GRAFICAS!$J$11)</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GRAFICAS!$B$16:$K$16</c15:sqref>
                  </c15:fullRef>
                </c:ext>
              </c:extLst>
              <c:f>(GRAFICAS!$B$16,GRAFICAS!$D$16,GRAFICAS!$F$16,GRAFICAS!$H$16,GRAFICAS!$J$16)</c:f>
              <c:numCache>
                <c:formatCode>General</c:formatCode>
                <c:ptCount val="5"/>
                <c:pt idx="0" formatCode="0%">
                  <c:v>0.73</c:v>
                </c:pt>
                <c:pt idx="1" formatCode="0%">
                  <c:v>0.625</c:v>
                </c:pt>
                <c:pt idx="2" formatCode="0%">
                  <c:v>0.59</c:v>
                </c:pt>
                <c:pt idx="3" formatCode="0%">
                  <c:v>0.56999999999999995</c:v>
                </c:pt>
                <c:pt idx="4" formatCode="0%">
                  <c:v>0.55499999999999994</c:v>
                </c:pt>
              </c:numCache>
            </c:numRef>
          </c:val>
          <c:extLst>
            <c:ext xmlns:c16="http://schemas.microsoft.com/office/drawing/2014/chart" uri="{C3380CC4-5D6E-409C-BE32-E72D297353CC}">
              <c16:uniqueId val="{00000000-99C3-4B9C-8589-046820CD3720}"/>
            </c:ext>
          </c:extLst>
        </c:ser>
        <c:dLbls>
          <c:showLegendKey val="0"/>
          <c:showVal val="0"/>
          <c:showCatName val="0"/>
          <c:showSerName val="0"/>
          <c:showPercent val="0"/>
          <c:showBubbleSize val="0"/>
        </c:dLbls>
        <c:gapWidth val="100"/>
        <c:overlap val="-24"/>
        <c:axId val="237959408"/>
        <c:axId val="237964816"/>
      </c:barChart>
      <c:catAx>
        <c:axId val="2379594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Century Gothic" panose="020B0502020202020204" pitchFamily="34" charset="0"/>
                <a:ea typeface="+mn-ea"/>
                <a:cs typeface="+mn-cs"/>
              </a:defRPr>
            </a:pPr>
            <a:endParaRPr lang="es-ES"/>
          </a:p>
        </c:txPr>
        <c:crossAx val="237964816"/>
        <c:crosses val="autoZero"/>
        <c:auto val="1"/>
        <c:lblAlgn val="ctr"/>
        <c:lblOffset val="100"/>
        <c:noMultiLvlLbl val="0"/>
      </c:catAx>
      <c:valAx>
        <c:axId val="237964816"/>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solidFill>
                <a:latin typeface="Century Gothic" panose="020B0502020202020204" pitchFamily="34" charset="0"/>
                <a:ea typeface="+mn-ea"/>
                <a:cs typeface="+mn-cs"/>
              </a:defRPr>
            </a:pPr>
            <a:endParaRPr lang="es-ES"/>
          </a:p>
        </c:txPr>
        <c:crossAx val="237959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sz="1100" b="1">
          <a:solidFill>
            <a:schemeClr val="tx1"/>
          </a:solidFill>
          <a:latin typeface="Century Gothic" panose="020B050202020202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7</xdr:col>
      <xdr:colOff>346951</xdr:colOff>
      <xdr:row>13</xdr:row>
      <xdr:rowOff>148933</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26722" y="1708683"/>
          <a:ext cx="4555369" cy="23950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457200</xdr:colOff>
      <xdr:row>0</xdr:row>
      <xdr:rowOff>0</xdr:rowOff>
    </xdr:from>
    <xdr:to>
      <xdr:col>21</xdr:col>
      <xdr:colOff>9525</xdr:colOff>
      <xdr:row>26</xdr:row>
      <xdr:rowOff>76200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411480</xdr:colOff>
      <xdr:row>27</xdr:row>
      <xdr:rowOff>34290</xdr:rowOff>
    </xdr:from>
    <xdr:to>
      <xdr:col>20</xdr:col>
      <xdr:colOff>525780</xdr:colOff>
      <xdr:row>53</xdr:row>
      <xdr:rowOff>7620</xdr:rowOff>
    </xdr:to>
    <xdr:graphicFrame macro="">
      <xdr:nvGraphicFramePr>
        <xdr:cNvPr id="3" name="Gráfico 2">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91440</xdr:colOff>
      <xdr:row>22</xdr:row>
      <xdr:rowOff>140970</xdr:rowOff>
    </xdr:from>
    <xdr:to>
      <xdr:col>4</xdr:col>
      <xdr:colOff>624840</xdr:colOff>
      <xdr:row>36</xdr:row>
      <xdr:rowOff>76200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182880</xdr:colOff>
      <xdr:row>23</xdr:row>
      <xdr:rowOff>0</xdr:rowOff>
    </xdr:from>
    <xdr:to>
      <xdr:col>10</xdr:col>
      <xdr:colOff>571500</xdr:colOff>
      <xdr:row>36</xdr:row>
      <xdr:rowOff>144780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137160</xdr:colOff>
      <xdr:row>37</xdr:row>
      <xdr:rowOff>137160</xdr:rowOff>
    </xdr:from>
    <xdr:to>
      <xdr:col>4</xdr:col>
      <xdr:colOff>655320</xdr:colOff>
      <xdr:row>51</xdr:row>
      <xdr:rowOff>160020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144780</xdr:colOff>
      <xdr:row>37</xdr:row>
      <xdr:rowOff>129540</xdr:rowOff>
    </xdr:from>
    <xdr:to>
      <xdr:col>10</xdr:col>
      <xdr:colOff>647700</xdr:colOff>
      <xdr:row>51</xdr:row>
      <xdr:rowOff>121920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129540</xdr:colOff>
      <xdr:row>52</xdr:row>
      <xdr:rowOff>106680</xdr:rowOff>
    </xdr:from>
    <xdr:to>
      <xdr:col>4</xdr:col>
      <xdr:colOff>693420</xdr:colOff>
      <xdr:row>68</xdr:row>
      <xdr:rowOff>121920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129540</xdr:colOff>
      <xdr:row>52</xdr:row>
      <xdr:rowOff>83820</xdr:rowOff>
    </xdr:from>
    <xdr:to>
      <xdr:col>11</xdr:col>
      <xdr:colOff>7620</xdr:colOff>
      <xdr:row>68</xdr:row>
      <xdr:rowOff>99060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mato-informe-sci-parametrizado-final%202024%202%20Claudia%20desbloquead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ciones"/>
      <sheetName val="Instructivo"/>
      <sheetName val="Ambiente de Control"/>
      <sheetName val="Evaluación de riesgos"/>
      <sheetName val="Actividades de control"/>
      <sheetName val="Info y Comunicación"/>
      <sheetName val="Actividades de Monitoreo"/>
      <sheetName val="Analisis de Resultados"/>
      <sheetName val="Conclusiones"/>
      <sheetName val="GRAFICAS"/>
      <sheetName val="Hoja1"/>
    </sheetNames>
    <sheetDataSet>
      <sheetData sheetId="0"/>
      <sheetData sheetId="1"/>
      <sheetData sheetId="2"/>
      <sheetData sheetId="3"/>
      <sheetData sheetId="4"/>
      <sheetData sheetId="5"/>
      <sheetData sheetId="6"/>
      <sheetData sheetId="7"/>
      <sheetData sheetId="8"/>
      <sheetData sheetId="9">
        <row r="1">
          <cell r="B1" t="str">
            <v>2020-1</v>
          </cell>
          <cell r="C1" t="str">
            <v>2020-2</v>
          </cell>
          <cell r="D1" t="str">
            <v>2021-1</v>
          </cell>
          <cell r="E1" t="str">
            <v>2021-2</v>
          </cell>
          <cell r="F1" t="str">
            <v>2022-1</v>
          </cell>
          <cell r="G1" t="str">
            <v>2022-2</v>
          </cell>
          <cell r="H1" t="str">
            <v>2023-1</v>
          </cell>
          <cell r="I1" t="str">
            <v>2023-2</v>
          </cell>
          <cell r="J1" t="str">
            <v>2024-1</v>
          </cell>
          <cell r="K1" t="str">
            <v>2024-2</v>
          </cell>
        </row>
        <row r="2">
          <cell r="A2" t="str">
            <v>Ambiente de Control</v>
          </cell>
          <cell r="B2">
            <v>0.54</v>
          </cell>
          <cell r="C2">
            <v>0.6</v>
          </cell>
          <cell r="D2">
            <v>0.6</v>
          </cell>
          <cell r="E2">
            <v>0.54</v>
          </cell>
          <cell r="F2">
            <v>0.52</v>
          </cell>
          <cell r="G2">
            <v>0.52</v>
          </cell>
          <cell r="H2">
            <v>0.5</v>
          </cell>
          <cell r="I2">
            <v>0.5</v>
          </cell>
          <cell r="J2">
            <v>0.52</v>
          </cell>
          <cell r="K2">
            <v>0.44</v>
          </cell>
        </row>
        <row r="3">
          <cell r="A3" t="str">
            <v>Gestión de Riesgos</v>
          </cell>
          <cell r="B3">
            <v>0.56000000000000005</v>
          </cell>
          <cell r="C3">
            <v>0.59</v>
          </cell>
          <cell r="D3">
            <v>0.66</v>
          </cell>
          <cell r="E3">
            <v>0.62</v>
          </cell>
          <cell r="F3">
            <v>0.59</v>
          </cell>
          <cell r="G3">
            <v>0.62</v>
          </cell>
          <cell r="H3">
            <v>0.53</v>
          </cell>
          <cell r="I3">
            <v>0.53</v>
          </cell>
          <cell r="J3">
            <v>0.5</v>
          </cell>
          <cell r="K3">
            <v>0.38</v>
          </cell>
        </row>
        <row r="4">
          <cell r="A4" t="str">
            <v>Actividades de Control</v>
          </cell>
          <cell r="B4">
            <v>0.54</v>
          </cell>
          <cell r="C4">
            <v>0.54</v>
          </cell>
          <cell r="D4">
            <v>0.54</v>
          </cell>
          <cell r="E4">
            <v>0.71</v>
          </cell>
          <cell r="F4">
            <v>0.54</v>
          </cell>
          <cell r="G4">
            <v>0.57999999999999996</v>
          </cell>
          <cell r="H4">
            <v>0.57999999999999996</v>
          </cell>
          <cell r="I4">
            <v>0.57999999999999996</v>
          </cell>
          <cell r="J4">
            <v>0.54</v>
          </cell>
          <cell r="K4">
            <v>0.46</v>
          </cell>
        </row>
        <row r="5">
          <cell r="A5" t="str">
            <v>Información y Comunicación</v>
          </cell>
          <cell r="B5">
            <v>0.64</v>
          </cell>
          <cell r="C5">
            <v>0.61</v>
          </cell>
          <cell r="D5">
            <v>0.5</v>
          </cell>
          <cell r="E5">
            <v>0.54</v>
          </cell>
          <cell r="F5">
            <v>0.5</v>
          </cell>
          <cell r="G5">
            <v>0.61</v>
          </cell>
          <cell r="H5">
            <v>0.56999999999999995</v>
          </cell>
          <cell r="I5">
            <v>0.56999999999999995</v>
          </cell>
          <cell r="J5">
            <v>0.56999999999999995</v>
          </cell>
          <cell r="K5">
            <v>0.54</v>
          </cell>
        </row>
        <row r="6">
          <cell r="A6" t="str">
            <v>Actividades de Monitoreo</v>
          </cell>
          <cell r="B6">
            <v>0.75</v>
          </cell>
          <cell r="C6">
            <v>0.71</v>
          </cell>
          <cell r="D6">
            <v>0.68</v>
          </cell>
          <cell r="E6">
            <v>0.56999999999999995</v>
          </cell>
          <cell r="F6">
            <v>0.56999999999999995</v>
          </cell>
          <cell r="G6">
            <v>0.61</v>
          </cell>
          <cell r="H6">
            <v>0.56999999999999995</v>
          </cell>
          <cell r="I6">
            <v>0.56999999999999995</v>
          </cell>
          <cell r="J6">
            <v>0.56999999999999995</v>
          </cell>
          <cell r="K6">
            <v>0.54</v>
          </cell>
        </row>
        <row r="7">
          <cell r="A7" t="str">
            <v>PROMEDIO DEL SCI</v>
          </cell>
          <cell r="B7">
            <v>0.60600000000000009</v>
          </cell>
          <cell r="C7">
            <v>0.61</v>
          </cell>
          <cell r="D7">
            <v>0.59599999999999997</v>
          </cell>
          <cell r="E7">
            <v>0.59599999999999997</v>
          </cell>
          <cell r="F7">
            <v>0.54399999999999993</v>
          </cell>
          <cell r="G7">
            <v>0.58799999999999997</v>
          </cell>
          <cell r="H7">
            <v>0.54999999999999993</v>
          </cell>
          <cell r="I7">
            <v>0.54999999999999993</v>
          </cell>
          <cell r="J7">
            <v>0.53999999999999992</v>
          </cell>
          <cell r="K7">
            <v>0.47200000000000009</v>
          </cell>
        </row>
        <row r="11">
          <cell r="B11">
            <v>2020</v>
          </cell>
          <cell r="D11">
            <v>2021</v>
          </cell>
          <cell r="F11">
            <v>2022</v>
          </cell>
          <cell r="H11">
            <v>2023</v>
          </cell>
          <cell r="J11">
            <v>2024</v>
          </cell>
        </row>
        <row r="12">
          <cell r="A12" t="str">
            <v>Ambiente de Control</v>
          </cell>
          <cell r="B12">
            <v>0.57000000000000006</v>
          </cell>
          <cell r="D12">
            <v>0.57000000000000006</v>
          </cell>
          <cell r="F12">
            <v>0.52</v>
          </cell>
          <cell r="H12">
            <v>0.5</v>
          </cell>
          <cell r="J12">
            <v>0.48</v>
          </cell>
        </row>
        <row r="13">
          <cell r="A13" t="str">
            <v>Gestión de Riesgos</v>
          </cell>
          <cell r="B13">
            <v>0.57499999999999996</v>
          </cell>
          <cell r="D13">
            <v>0.64</v>
          </cell>
          <cell r="F13">
            <v>0.60499999999999998</v>
          </cell>
          <cell r="H13">
            <v>0.53</v>
          </cell>
          <cell r="J13">
            <v>0.44</v>
          </cell>
        </row>
        <row r="14">
          <cell r="A14" t="str">
            <v>Actividades de Control</v>
          </cell>
          <cell r="B14">
            <v>0.54</v>
          </cell>
          <cell r="D14">
            <v>0.625</v>
          </cell>
          <cell r="F14">
            <v>0.56000000000000005</v>
          </cell>
          <cell r="H14">
            <v>0.57999999999999996</v>
          </cell>
          <cell r="J14">
            <v>0.5</v>
          </cell>
        </row>
        <row r="15">
          <cell r="A15" t="str">
            <v>Información y Comunicación</v>
          </cell>
          <cell r="B15">
            <v>0.625</v>
          </cell>
          <cell r="D15">
            <v>0.52</v>
          </cell>
          <cell r="F15">
            <v>0.55499999999999994</v>
          </cell>
          <cell r="H15">
            <v>0.56999999999999995</v>
          </cell>
          <cell r="J15">
            <v>0.55499999999999994</v>
          </cell>
        </row>
        <row r="16">
          <cell r="A16" t="str">
            <v>Actividades de Monitoreo</v>
          </cell>
          <cell r="B16">
            <v>0.73</v>
          </cell>
          <cell r="D16">
            <v>0.625</v>
          </cell>
          <cell r="F16">
            <v>0.59</v>
          </cell>
          <cell r="H16">
            <v>0.56999999999999995</v>
          </cell>
          <cell r="J16">
            <v>0.55499999999999994</v>
          </cell>
        </row>
        <row r="17">
          <cell r="A17" t="str">
            <v>PROMEDIO DEL SCI</v>
          </cell>
          <cell r="B17">
            <v>0.6080000000000001</v>
          </cell>
          <cell r="D17">
            <v>0.59599999999999997</v>
          </cell>
          <cell r="F17">
            <v>0.56599999999999995</v>
          </cell>
          <cell r="H17">
            <v>0.54999999999999993</v>
          </cell>
          <cell r="J17">
            <v>0.50600000000000001</v>
          </cell>
        </row>
      </sheetData>
      <sheetData sheetId="10">
        <row r="2">
          <cell r="N2">
            <v>0.4375</v>
          </cell>
        </row>
        <row r="26">
          <cell r="N26">
            <v>0.38235294117647056</v>
          </cell>
        </row>
        <row r="43">
          <cell r="N43">
            <v>0.45833333333333331</v>
          </cell>
        </row>
        <row r="55">
          <cell r="N55">
            <v>0.5357142857142857</v>
          </cell>
        </row>
        <row r="69">
          <cell r="N69">
            <v>0.5357142857142857</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topLeftCell="D1" zoomScale="80" zoomScaleNormal="80" workbookViewId="0">
      <selection activeCell="F5" sqref="F5:M5"/>
    </sheetView>
  </sheetViews>
  <sheetFormatPr baseColWidth="10" defaultColWidth="11.44140625" defaultRowHeight="13.8" x14ac:dyDescent="0.25"/>
  <cols>
    <col min="1" max="1" width="3.109375" style="1" customWidth="1"/>
    <col min="2" max="2" width="3.44140625" style="1" customWidth="1"/>
    <col min="3" max="3" width="35.5546875" style="1" customWidth="1"/>
    <col min="4" max="4" width="2.5546875" style="1" customWidth="1"/>
    <col min="5" max="5" width="20.6640625" style="1" customWidth="1"/>
    <col min="6" max="6" width="10.88671875" style="1" customWidth="1"/>
    <col min="7" max="7" width="23.44140625" style="1" customWidth="1"/>
    <col min="8" max="8" width="7.5546875" style="1" customWidth="1"/>
    <col min="9" max="9" width="155" style="1" customWidth="1"/>
    <col min="10" max="10" width="5.88671875" style="1" customWidth="1"/>
    <col min="11" max="11" width="28.109375" style="1" customWidth="1"/>
    <col min="12" max="12" width="4.33203125" style="1" customWidth="1"/>
    <col min="13" max="13" width="148.6640625" style="1" customWidth="1"/>
    <col min="14" max="14" width="5.88671875" style="1" customWidth="1"/>
    <col min="15" max="15" width="14.5546875" style="1" customWidth="1"/>
    <col min="16" max="16" width="7" style="1" customWidth="1"/>
    <col min="17" max="16384" width="11.44140625" style="1"/>
  </cols>
  <sheetData>
    <row r="1" spans="2:16" ht="14.4" thickBot="1" x14ac:dyDescent="0.3"/>
    <row r="2" spans="2:16" ht="18" customHeight="1" thickTop="1" x14ac:dyDescent="0.25">
      <c r="B2" s="2"/>
      <c r="C2" s="3"/>
      <c r="D2" s="3"/>
      <c r="E2" s="3"/>
      <c r="F2" s="3"/>
      <c r="G2" s="3"/>
      <c r="H2" s="3"/>
      <c r="I2" s="3"/>
      <c r="J2" s="3"/>
      <c r="K2" s="3"/>
      <c r="L2" s="3"/>
      <c r="M2" s="3"/>
      <c r="N2" s="3"/>
      <c r="O2" s="3"/>
      <c r="P2" s="4"/>
    </row>
    <row r="3" spans="2:16" ht="18" customHeight="1" x14ac:dyDescent="0.25">
      <c r="B3" s="5"/>
      <c r="E3" s="6" t="s">
        <v>0</v>
      </c>
      <c r="F3" s="102" t="s">
        <v>1</v>
      </c>
      <c r="G3" s="102"/>
      <c r="H3" s="102"/>
      <c r="I3" s="102"/>
      <c r="J3" s="102"/>
      <c r="K3" s="102"/>
      <c r="L3" s="102"/>
      <c r="M3" s="102"/>
      <c r="N3" s="7"/>
      <c r="O3" s="7"/>
      <c r="P3" s="8"/>
    </row>
    <row r="4" spans="2:16" ht="18" customHeight="1" x14ac:dyDescent="0.25">
      <c r="B4" s="5"/>
      <c r="E4" s="9"/>
      <c r="F4" s="102"/>
      <c r="G4" s="102"/>
      <c r="H4" s="102"/>
      <c r="I4" s="102"/>
      <c r="J4" s="102"/>
      <c r="K4" s="102"/>
      <c r="L4" s="102"/>
      <c r="M4" s="102"/>
      <c r="N4" s="7"/>
      <c r="O4" s="7"/>
      <c r="P4" s="8"/>
    </row>
    <row r="5" spans="2:16" ht="41.25" customHeight="1" x14ac:dyDescent="0.25">
      <c r="B5" s="5"/>
      <c r="E5" s="10" t="s">
        <v>2</v>
      </c>
      <c r="F5" s="103" t="s">
        <v>44</v>
      </c>
      <c r="G5" s="104"/>
      <c r="H5" s="104"/>
      <c r="I5" s="104"/>
      <c r="J5" s="104"/>
      <c r="K5" s="104"/>
      <c r="L5" s="104"/>
      <c r="M5" s="105"/>
      <c r="N5" s="11"/>
      <c r="O5" s="11"/>
      <c r="P5" s="8"/>
    </row>
    <row r="6" spans="2:16" ht="18" customHeight="1" thickBot="1" x14ac:dyDescent="0.3">
      <c r="B6" s="5"/>
      <c r="E6" s="12"/>
      <c r="F6" s="11"/>
      <c r="G6" s="11"/>
      <c r="H6" s="11"/>
      <c r="I6" s="11"/>
      <c r="J6" s="11"/>
      <c r="K6" s="11"/>
      <c r="L6" s="11"/>
      <c r="P6" s="8"/>
    </row>
    <row r="7" spans="2:16" ht="93" customHeight="1" thickBot="1" x14ac:dyDescent="0.3">
      <c r="B7" s="5"/>
      <c r="I7" s="13" t="s">
        <v>4</v>
      </c>
      <c r="J7" s="14"/>
      <c r="K7" s="15"/>
      <c r="M7" s="16">
        <f>+AVERAGE(G25,G27,G29,G31,G33)</f>
        <v>0.46992296918767507</v>
      </c>
      <c r="N7" s="17"/>
      <c r="O7" s="17"/>
      <c r="P7" s="8"/>
    </row>
    <row r="8" spans="2:16" ht="18" customHeight="1" x14ac:dyDescent="0.25">
      <c r="B8" s="5"/>
      <c r="M8" s="18"/>
      <c r="N8" s="18"/>
      <c r="O8" s="18"/>
      <c r="P8" s="8"/>
    </row>
    <row r="9" spans="2:16" ht="18" customHeight="1" x14ac:dyDescent="0.25">
      <c r="B9" s="5"/>
      <c r="P9" s="8"/>
    </row>
    <row r="10" spans="2:16" x14ac:dyDescent="0.25">
      <c r="B10" s="5"/>
      <c r="P10" s="8"/>
    </row>
    <row r="11" spans="2:16" x14ac:dyDescent="0.25">
      <c r="B11" s="5"/>
      <c r="P11" s="8"/>
    </row>
    <row r="12" spans="2:16" x14ac:dyDescent="0.25">
      <c r="B12" s="5"/>
      <c r="P12" s="8"/>
    </row>
    <row r="13" spans="2:16" x14ac:dyDescent="0.25">
      <c r="B13" s="5"/>
      <c r="P13" s="8"/>
    </row>
    <row r="14" spans="2:16" x14ac:dyDescent="0.25">
      <c r="B14" s="5"/>
      <c r="P14" s="8"/>
    </row>
    <row r="15" spans="2:16" x14ac:dyDescent="0.25">
      <c r="B15" s="5"/>
      <c r="P15" s="8"/>
    </row>
    <row r="16" spans="2:16" x14ac:dyDescent="0.25">
      <c r="B16" s="5"/>
      <c r="P16" s="8"/>
    </row>
    <row r="17" spans="2:22" x14ac:dyDescent="0.25">
      <c r="B17" s="5"/>
      <c r="C17" s="19" t="s">
        <v>5</v>
      </c>
      <c r="D17" s="20"/>
      <c r="E17" s="20"/>
      <c r="F17" s="20"/>
      <c r="G17" s="20"/>
      <c r="H17" s="20"/>
      <c r="I17" s="20"/>
      <c r="J17" s="20"/>
      <c r="K17" s="20"/>
      <c r="L17" s="20"/>
      <c r="M17" s="21"/>
      <c r="N17" s="22"/>
      <c r="O17" s="22"/>
      <c r="P17" s="8"/>
    </row>
    <row r="18" spans="2:22" ht="15.75" customHeight="1" x14ac:dyDescent="0.25">
      <c r="B18" s="5"/>
      <c r="C18" s="23"/>
      <c r="D18" s="23"/>
      <c r="E18" s="23"/>
      <c r="F18" s="23"/>
      <c r="G18" s="23"/>
      <c r="H18" s="23"/>
      <c r="I18" s="23"/>
      <c r="J18" s="23"/>
      <c r="K18" s="23"/>
      <c r="L18" s="23"/>
      <c r="M18" s="23"/>
      <c r="N18" s="24"/>
      <c r="O18" s="24"/>
      <c r="P18" s="8"/>
    </row>
    <row r="19" spans="2:22" ht="303.60000000000002" customHeight="1" x14ac:dyDescent="0.25">
      <c r="B19" s="5"/>
      <c r="C19" s="25" t="s">
        <v>6</v>
      </c>
      <c r="D19" s="26"/>
      <c r="E19" s="27" t="s">
        <v>7</v>
      </c>
      <c r="F19" s="28" t="s">
        <v>8</v>
      </c>
      <c r="G19" s="29"/>
      <c r="H19" s="29"/>
      <c r="I19" s="29"/>
      <c r="J19" s="29"/>
      <c r="K19" s="29"/>
      <c r="L19" s="29"/>
      <c r="M19" s="30"/>
      <c r="N19" s="31"/>
      <c r="O19" s="31"/>
      <c r="P19" s="8"/>
    </row>
    <row r="20" spans="2:22" ht="116.4" customHeight="1" x14ac:dyDescent="0.25">
      <c r="B20" s="5"/>
      <c r="C20" s="25" t="s">
        <v>9</v>
      </c>
      <c r="D20" s="26"/>
      <c r="E20" s="27" t="s">
        <v>7</v>
      </c>
      <c r="F20" s="28" t="s">
        <v>10</v>
      </c>
      <c r="G20" s="29"/>
      <c r="H20" s="29"/>
      <c r="I20" s="29"/>
      <c r="J20" s="29"/>
      <c r="K20" s="29"/>
      <c r="L20" s="29"/>
      <c r="M20" s="30"/>
      <c r="N20" s="31"/>
      <c r="O20" s="31"/>
      <c r="P20" s="8"/>
    </row>
    <row r="21" spans="2:22" ht="96" customHeight="1" x14ac:dyDescent="0.25">
      <c r="B21" s="5"/>
      <c r="C21" s="32" t="s">
        <v>11</v>
      </c>
      <c r="D21" s="33"/>
      <c r="E21" s="27" t="s">
        <v>7</v>
      </c>
      <c r="F21" s="28" t="s">
        <v>12</v>
      </c>
      <c r="G21" s="29"/>
      <c r="H21" s="29"/>
      <c r="I21" s="29"/>
      <c r="J21" s="29"/>
      <c r="K21" s="29"/>
      <c r="L21" s="29"/>
      <c r="M21" s="30"/>
      <c r="N21" s="31"/>
      <c r="O21" s="31"/>
      <c r="P21" s="8"/>
    </row>
    <row r="22" spans="2:22" ht="12.6" customHeight="1" thickBot="1" x14ac:dyDescent="0.3">
      <c r="B22" s="5"/>
      <c r="G22" s="34"/>
      <c r="P22" s="8"/>
    </row>
    <row r="23" spans="2:22" ht="102.75" customHeight="1" thickBot="1" x14ac:dyDescent="0.3">
      <c r="B23" s="5"/>
      <c r="C23" s="35" t="s">
        <v>13</v>
      </c>
      <c r="D23" s="36"/>
      <c r="E23" s="35" t="s">
        <v>14</v>
      </c>
      <c r="F23" s="36"/>
      <c r="G23" s="35" t="s">
        <v>15</v>
      </c>
      <c r="H23" s="36"/>
      <c r="I23" s="37" t="s">
        <v>16</v>
      </c>
      <c r="J23" s="38"/>
      <c r="K23" s="39" t="s">
        <v>17</v>
      </c>
      <c r="L23" s="38"/>
      <c r="M23" s="40" t="s">
        <v>18</v>
      </c>
      <c r="N23" s="38"/>
      <c r="O23" s="41" t="s">
        <v>19</v>
      </c>
      <c r="P23" s="8"/>
      <c r="Q23" s="42"/>
    </row>
    <row r="24" spans="2:22" ht="6.75" customHeight="1" x14ac:dyDescent="0.25">
      <c r="B24" s="5"/>
      <c r="C24" s="43"/>
      <c r="D24" s="44"/>
      <c r="E24" s="44"/>
      <c r="F24" s="44"/>
      <c r="G24" s="44"/>
      <c r="H24" s="44"/>
      <c r="I24" s="45"/>
      <c r="J24" s="44"/>
      <c r="K24" s="45"/>
      <c r="L24" s="44"/>
      <c r="M24" s="44"/>
      <c r="N24" s="44"/>
      <c r="O24" s="44"/>
      <c r="P24" s="8"/>
    </row>
    <row r="25" spans="2:22" ht="344.4" customHeight="1" x14ac:dyDescent="0.25">
      <c r="B25" s="5"/>
      <c r="C25" s="46" t="s">
        <v>20</v>
      </c>
      <c r="D25" s="47"/>
      <c r="E25" s="48" t="str">
        <f>+IF([1]Hoja1!$N$2&gt;=0.5,"Si","No")</f>
        <v>No</v>
      </c>
      <c r="F25" s="49"/>
      <c r="G25" s="50">
        <f>+[1]Hoja1!N2</f>
        <v>0.4375</v>
      </c>
      <c r="H25" s="49"/>
      <c r="I25" s="51" t="s">
        <v>21</v>
      </c>
      <c r="J25" s="52"/>
      <c r="K25" s="53">
        <v>0.52</v>
      </c>
      <c r="L25" s="54"/>
      <c r="M25" s="51" t="s">
        <v>22</v>
      </c>
      <c r="N25" s="55"/>
      <c r="O25" s="56">
        <f>G25-K25</f>
        <v>-8.2500000000000018E-2</v>
      </c>
      <c r="P25" s="57"/>
      <c r="Q25" s="58"/>
      <c r="R25" s="58"/>
      <c r="S25" s="58"/>
      <c r="T25" s="58"/>
      <c r="U25" s="58"/>
      <c r="V25" s="58"/>
    </row>
    <row r="26" spans="2:22" ht="6.75" customHeight="1" x14ac:dyDescent="0.25">
      <c r="B26" s="5"/>
      <c r="C26" s="43"/>
      <c r="D26" s="44"/>
      <c r="E26" s="59"/>
      <c r="F26" s="44"/>
      <c r="G26" s="60"/>
      <c r="H26" s="44"/>
      <c r="I26" s="61"/>
      <c r="J26" s="44"/>
      <c r="K26" s="45"/>
      <c r="L26" s="44"/>
      <c r="M26" s="62"/>
      <c r="N26" s="62"/>
      <c r="O26" s="63"/>
      <c r="P26" s="8"/>
    </row>
    <row r="27" spans="2:22" ht="229.8" customHeight="1" x14ac:dyDescent="0.25">
      <c r="B27" s="5"/>
      <c r="C27" s="64" t="s">
        <v>23</v>
      </c>
      <c r="D27" s="47"/>
      <c r="E27" s="48" t="str">
        <f>+IF([1]Hoja1!$N$26&gt;=0.5,"Si","No")</f>
        <v>No</v>
      </c>
      <c r="F27" s="44"/>
      <c r="G27" s="50">
        <f>+[1]Hoja1!N26</f>
        <v>0.38235294117647056</v>
      </c>
      <c r="H27" s="44"/>
      <c r="I27" s="65" t="s">
        <v>24</v>
      </c>
      <c r="J27" s="44"/>
      <c r="K27" s="53">
        <v>0.5</v>
      </c>
      <c r="L27" s="66"/>
      <c r="M27" s="65" t="s">
        <v>25</v>
      </c>
      <c r="N27" s="55"/>
      <c r="O27" s="56">
        <f>G27-K27</f>
        <v>-0.11764705882352944</v>
      </c>
      <c r="P27" s="8"/>
    </row>
    <row r="28" spans="2:22" ht="6.75" customHeight="1" x14ac:dyDescent="0.25">
      <c r="B28" s="5"/>
      <c r="C28" s="43"/>
      <c r="D28" s="44"/>
      <c r="E28" s="59"/>
      <c r="F28" s="44"/>
      <c r="G28" s="60"/>
      <c r="H28" s="44"/>
      <c r="I28" s="61"/>
      <c r="J28" s="44"/>
      <c r="K28" s="45"/>
      <c r="L28" s="44"/>
      <c r="M28" s="62"/>
      <c r="N28" s="62"/>
      <c r="O28" s="63"/>
      <c r="P28" s="8"/>
    </row>
    <row r="29" spans="2:22" ht="409.2" customHeight="1" x14ac:dyDescent="0.25">
      <c r="B29" s="5"/>
      <c r="C29" s="67" t="s">
        <v>26</v>
      </c>
      <c r="D29" s="47"/>
      <c r="E29" s="48" t="str">
        <f>+IF([1]Hoja1!$N$43&gt;=0.5,"Si","No")</f>
        <v>No</v>
      </c>
      <c r="F29" s="44"/>
      <c r="G29" s="50">
        <f>+[1]Hoja1!N43</f>
        <v>0.45833333333333331</v>
      </c>
      <c r="H29" s="44"/>
      <c r="I29" s="65" t="s">
        <v>27</v>
      </c>
      <c r="J29" s="44"/>
      <c r="K29" s="53">
        <v>0.54</v>
      </c>
      <c r="L29" s="66"/>
      <c r="M29" s="65" t="s">
        <v>28</v>
      </c>
      <c r="N29" s="55"/>
      <c r="O29" s="56">
        <f>G29-K29</f>
        <v>-8.1666666666666721E-2</v>
      </c>
      <c r="P29" s="8"/>
    </row>
    <row r="30" spans="2:22" ht="6.75" customHeight="1" x14ac:dyDescent="0.25">
      <c r="B30" s="5"/>
      <c r="C30" s="43"/>
      <c r="D30" s="44"/>
      <c r="E30" s="59"/>
      <c r="F30" s="44"/>
      <c r="G30" s="60"/>
      <c r="H30" s="44"/>
      <c r="I30" s="61"/>
      <c r="J30" s="44"/>
      <c r="K30" s="45"/>
      <c r="L30" s="44"/>
      <c r="M30" s="62"/>
      <c r="N30" s="62"/>
      <c r="O30" s="63"/>
      <c r="P30" s="8"/>
    </row>
    <row r="31" spans="2:22" ht="305.39999999999998" customHeight="1" x14ac:dyDescent="0.25">
      <c r="B31" s="5"/>
      <c r="C31" s="68" t="s">
        <v>29</v>
      </c>
      <c r="D31" s="47"/>
      <c r="E31" s="48" t="str">
        <f>+IF([1]Hoja1!$N$55&gt;=0.5,"Si","No")</f>
        <v>Si</v>
      </c>
      <c r="F31" s="44"/>
      <c r="G31" s="50">
        <f>+[1]Hoja1!N55</f>
        <v>0.5357142857142857</v>
      </c>
      <c r="H31" s="44"/>
      <c r="I31" s="69" t="s">
        <v>30</v>
      </c>
      <c r="J31" s="44"/>
      <c r="K31" s="53">
        <v>0.56999999999999995</v>
      </c>
      <c r="L31" s="66"/>
      <c r="M31" s="65" t="s">
        <v>31</v>
      </c>
      <c r="N31" s="55"/>
      <c r="O31" s="56">
        <f>G31-K31</f>
        <v>-3.4285714285714253E-2</v>
      </c>
      <c r="P31" s="8"/>
    </row>
    <row r="32" spans="2:22" ht="6.75" customHeight="1" x14ac:dyDescent="0.25">
      <c r="B32" s="5"/>
      <c r="C32" s="43"/>
      <c r="D32" s="44"/>
      <c r="E32" s="59"/>
      <c r="F32" s="44"/>
      <c r="G32" s="60"/>
      <c r="H32" s="44"/>
      <c r="I32" s="61"/>
      <c r="J32" s="44"/>
      <c r="K32" s="45"/>
      <c r="L32" s="44"/>
      <c r="M32" s="62"/>
      <c r="N32" s="62"/>
      <c r="O32" s="63"/>
      <c r="P32" s="8"/>
    </row>
    <row r="33" spans="2:16" ht="325.2" customHeight="1" thickBot="1" x14ac:dyDescent="0.3">
      <c r="B33" s="5"/>
      <c r="C33" s="70" t="s">
        <v>32</v>
      </c>
      <c r="D33" s="47"/>
      <c r="E33" s="48" t="str">
        <f>+IF([1]Hoja1!$N$69&gt;=0.5,"Si","No")</f>
        <v>Si</v>
      </c>
      <c r="F33" s="44"/>
      <c r="G33" s="50">
        <f>+[1]Hoja1!N69</f>
        <v>0.5357142857142857</v>
      </c>
      <c r="H33" s="44"/>
      <c r="I33" s="71" t="s">
        <v>33</v>
      </c>
      <c r="J33" s="44"/>
      <c r="K33" s="53">
        <v>0.56999999999999995</v>
      </c>
      <c r="L33" s="66"/>
      <c r="M33" s="71" t="s">
        <v>34</v>
      </c>
      <c r="N33" s="55"/>
      <c r="O33" s="56">
        <f>G33-K33</f>
        <v>-3.4285714285714253E-2</v>
      </c>
      <c r="P33" s="8"/>
    </row>
    <row r="34" spans="2:16" x14ac:dyDescent="0.25">
      <c r="B34" s="5"/>
      <c r="C34" s="72"/>
      <c r="D34" s="72"/>
      <c r="E34" s="24"/>
      <c r="M34" s="73"/>
      <c r="N34" s="73"/>
      <c r="O34" s="73"/>
      <c r="P34" s="8"/>
    </row>
    <row r="35" spans="2:16" x14ac:dyDescent="0.25">
      <c r="B35" s="5"/>
      <c r="C35" s="74"/>
      <c r="D35" s="72"/>
      <c r="E35" s="24"/>
      <c r="M35" s="73"/>
      <c r="N35" s="73"/>
      <c r="O35" s="73"/>
      <c r="P35" s="8"/>
    </row>
    <row r="36" spans="2:16" x14ac:dyDescent="0.25">
      <c r="B36" s="5"/>
      <c r="C36" s="75"/>
      <c r="P36" s="8"/>
    </row>
    <row r="37" spans="2:16" ht="14.4" thickBot="1" x14ac:dyDescent="0.3">
      <c r="B37" s="76"/>
      <c r="C37" s="77"/>
      <c r="D37" s="77"/>
      <c r="E37" s="77"/>
      <c r="F37" s="77"/>
      <c r="G37" s="77"/>
      <c r="H37" s="77"/>
      <c r="I37" s="77"/>
      <c r="J37" s="77"/>
      <c r="K37" s="77"/>
      <c r="L37" s="77"/>
      <c r="M37" s="77"/>
      <c r="N37" s="77"/>
      <c r="O37" s="77"/>
      <c r="P37" s="78"/>
    </row>
    <row r="38" spans="2:16" ht="14.4" thickTop="1" x14ac:dyDescent="0.25"/>
  </sheetData>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K25">
    <cfRule type="cellIs" dxfId="23" priority="17" operator="between">
      <formula>0.76</formula>
      <formula>1</formula>
    </cfRule>
    <cfRule type="cellIs" dxfId="22" priority="18" operator="between">
      <formula>0.51</formula>
      <formula>0.75</formula>
    </cfRule>
    <cfRule type="cellIs" dxfId="21" priority="19" operator="between">
      <formula>0.26</formula>
      <formula>0.5</formula>
    </cfRule>
  </conditionalFormatting>
  <conditionalFormatting sqref="K27">
    <cfRule type="cellIs" dxfId="20" priority="13" operator="between">
      <formula>0.76</formula>
      <formula>1</formula>
    </cfRule>
    <cfRule type="cellIs" dxfId="19" priority="14" operator="between">
      <formula>0.51</formula>
      <formula>0.75</formula>
    </cfRule>
    <cfRule type="cellIs" dxfId="18" priority="15" operator="between">
      <formula>0.26</formula>
      <formula>0.5</formula>
    </cfRule>
  </conditionalFormatting>
  <conditionalFormatting sqref="K29">
    <cfRule type="cellIs" dxfId="17" priority="9" operator="between">
      <formula>0.76</formula>
      <formula>1</formula>
    </cfRule>
    <cfRule type="cellIs" dxfId="16" priority="10" operator="between">
      <formula>0.51</formula>
      <formula>0.75</formula>
    </cfRule>
    <cfRule type="cellIs" dxfId="15" priority="11" operator="between">
      <formula>0.26</formula>
      <formula>0.5</formula>
    </cfRule>
  </conditionalFormatting>
  <conditionalFormatting sqref="K31">
    <cfRule type="cellIs" dxfId="14" priority="5" operator="between">
      <formula>0.76</formula>
      <formula>1</formula>
    </cfRule>
    <cfRule type="cellIs" dxfId="13" priority="6" operator="between">
      <formula>0.51</formula>
      <formula>0.75</formula>
    </cfRule>
    <cfRule type="cellIs" dxfId="12" priority="7" operator="between">
      <formula>0.26</formula>
      <formula>0.5</formula>
    </cfRule>
  </conditionalFormatting>
  <conditionalFormatting sqref="K33">
    <cfRule type="cellIs" dxfId="11" priority="1" operator="between">
      <formula>0.76</formula>
      <formula>1</formula>
    </cfRule>
    <cfRule type="cellIs" dxfId="10" priority="2" operator="between">
      <formula>0.51</formula>
      <formula>0.75</formula>
    </cfRule>
    <cfRule type="cellIs" dxfId="9" priority="3" operator="between">
      <formula>0.26</formula>
      <formula>0.5</formula>
    </cfRule>
  </conditionalFormatting>
  <conditionalFormatting sqref="M7">
    <cfRule type="cellIs" priority="21" operator="between">
      <formula>0.76</formula>
      <formula>1</formula>
    </cfRule>
    <cfRule type="cellIs" dxfId="8" priority="22" operator="between">
      <formula>0.51</formula>
      <formula>0.75</formula>
    </cfRule>
    <cfRule type="cellIs" dxfId="7" priority="23" operator="between">
      <formula>0.26</formula>
      <formula>0.5</formula>
    </cfRule>
    <cfRule type="cellIs" dxfId="6" priority="24" operator="between">
      <formula>0</formula>
      <formula>0.25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C7B3C41A-8193-4307-B912-876A0291ED7E}">
            <xm:f>0</xm:f>
            <xm:f>'[Formato-informe-sci-parametrizado-final 2024 2 Claudia desbloqueado.xlsx]Analisis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C951FBC9-95EE-4DF2-BB67-DA86CD465FB5}">
            <xm:f>0</xm:f>
            <xm:f>'[Formato-informe-sci-parametrizado-final 2024 2 Claudia desbloqueado.xlsx]Analisis de Resultados'!#REF!</xm:f>
            <x14:dxf>
              <fill>
                <patternFill>
                  <bgColor rgb="FFFF0000"/>
                </patternFill>
              </fill>
            </x14:dxf>
          </x14:cfRule>
          <xm:sqref>K25</xm:sqref>
        </x14:conditionalFormatting>
        <x14:conditionalFormatting xmlns:xm="http://schemas.microsoft.com/office/excel/2006/main">
          <x14:cfRule type="cellIs" priority="16" operator="between" id="{1E76AFE3-F50E-45AA-BDE1-0C341D775762}">
            <xm:f>0</xm:f>
            <xm:f>'[Formato-informe-sci-parametrizado-final 2024 2 Claudia desbloqueado.xlsx]Analisis de Resultados'!#REF!</xm:f>
            <x14:dxf>
              <fill>
                <patternFill>
                  <bgColor rgb="FFFF0000"/>
                </patternFill>
              </fill>
            </x14:dxf>
          </x14:cfRule>
          <xm:sqref>K27</xm:sqref>
        </x14:conditionalFormatting>
        <x14:conditionalFormatting xmlns:xm="http://schemas.microsoft.com/office/excel/2006/main">
          <x14:cfRule type="cellIs" priority="12" operator="between" id="{DE3EB9B2-99CD-495D-BE14-56C587940FFC}">
            <xm:f>0</xm:f>
            <xm:f>'[Formato-informe-sci-parametrizado-final 2024 2 Claudia desbloqueado.xlsx]Analisis de Resultados'!#REF!</xm:f>
            <x14:dxf>
              <fill>
                <patternFill>
                  <bgColor rgb="FFFF0000"/>
                </patternFill>
              </fill>
            </x14:dxf>
          </x14:cfRule>
          <xm:sqref>K29</xm:sqref>
        </x14:conditionalFormatting>
        <x14:conditionalFormatting xmlns:xm="http://schemas.microsoft.com/office/excel/2006/main">
          <x14:cfRule type="cellIs" priority="8" operator="between" id="{BEE44D55-831B-481D-A0D4-65AEB97FF2DB}">
            <xm:f>0</xm:f>
            <xm:f>'[Formato-informe-sci-parametrizado-final 2024 2 Claudia desbloqueado.xlsx]Analisis de Resultados'!#REF!</xm:f>
            <x14:dxf>
              <fill>
                <patternFill>
                  <bgColor rgb="FFFF0000"/>
                </patternFill>
              </fill>
            </x14:dxf>
          </x14:cfRule>
          <xm:sqref>K31</xm:sqref>
        </x14:conditionalFormatting>
        <x14:conditionalFormatting xmlns:xm="http://schemas.microsoft.com/office/excel/2006/main">
          <x14:cfRule type="cellIs" priority="4" operator="between" id="{0FC5F7FC-FD91-4550-A286-18CDDE5AA3C7}">
            <xm:f>0</xm:f>
            <xm:f>'[Formato-informe-sci-parametrizado-final 2024 2 Claudia desbloqueado.xlsx]Analisis de Resultados'!#REF!</xm:f>
            <x14:dxf>
              <fill>
                <patternFill>
                  <bgColor rgb="FFFF0000"/>
                </patternFill>
              </fill>
            </x14:dxf>
          </x14:cfRule>
          <xm:sqref>K33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topLeftCell="E1" workbookViewId="0">
      <selection activeCell="L33" sqref="L33"/>
    </sheetView>
  </sheetViews>
  <sheetFormatPr baseColWidth="10" defaultRowHeight="13.2" x14ac:dyDescent="0.25"/>
  <cols>
    <col min="1" max="1" width="25.6640625" customWidth="1"/>
    <col min="7" max="7" width="12.5546875" customWidth="1"/>
  </cols>
  <sheetData>
    <row r="1" spans="1:12" ht="13.8" x14ac:dyDescent="0.25">
      <c r="A1" s="79" t="s">
        <v>35</v>
      </c>
      <c r="B1" s="79" t="s">
        <v>36</v>
      </c>
      <c r="C1" s="79" t="s">
        <v>37</v>
      </c>
      <c r="D1" s="79" t="s">
        <v>38</v>
      </c>
      <c r="E1" s="79" t="s">
        <v>39</v>
      </c>
      <c r="F1" s="79" t="s">
        <v>40</v>
      </c>
      <c r="G1" s="79" t="s">
        <v>41</v>
      </c>
      <c r="H1" s="79" t="s">
        <v>42</v>
      </c>
      <c r="I1" s="79" t="s">
        <v>43</v>
      </c>
      <c r="J1" s="79" t="s">
        <v>3</v>
      </c>
      <c r="K1" s="79" t="s">
        <v>44</v>
      </c>
    </row>
    <row r="2" spans="1:12" ht="13.8" x14ac:dyDescent="0.25">
      <c r="A2" s="80" t="s">
        <v>45</v>
      </c>
      <c r="B2" s="81">
        <v>0.54</v>
      </c>
      <c r="C2" s="81">
        <v>0.6</v>
      </c>
      <c r="D2" s="81">
        <v>0.6</v>
      </c>
      <c r="E2" s="81">
        <v>0.54</v>
      </c>
      <c r="F2" s="81">
        <v>0.52</v>
      </c>
      <c r="G2" s="81">
        <v>0.52</v>
      </c>
      <c r="H2" s="81">
        <v>0.5</v>
      </c>
      <c r="I2" s="81">
        <v>0.5</v>
      </c>
      <c r="J2" s="81">
        <v>0.52</v>
      </c>
      <c r="K2" s="81">
        <v>0.44</v>
      </c>
      <c r="L2" s="82"/>
    </row>
    <row r="3" spans="1:12" ht="13.8" x14ac:dyDescent="0.25">
      <c r="A3" s="80" t="s">
        <v>46</v>
      </c>
      <c r="B3" s="81">
        <v>0.56000000000000005</v>
      </c>
      <c r="C3" s="81">
        <v>0.59</v>
      </c>
      <c r="D3" s="81">
        <v>0.66</v>
      </c>
      <c r="E3" s="81">
        <v>0.62</v>
      </c>
      <c r="F3" s="81">
        <v>0.59</v>
      </c>
      <c r="G3" s="81">
        <v>0.62</v>
      </c>
      <c r="H3" s="81">
        <v>0.53</v>
      </c>
      <c r="I3" s="81">
        <v>0.53</v>
      </c>
      <c r="J3" s="81">
        <v>0.5</v>
      </c>
      <c r="K3" s="81">
        <v>0.38</v>
      </c>
      <c r="L3" s="82"/>
    </row>
    <row r="4" spans="1:12" ht="13.8" x14ac:dyDescent="0.25">
      <c r="A4" s="80" t="s">
        <v>47</v>
      </c>
      <c r="B4" s="81">
        <v>0.54</v>
      </c>
      <c r="C4" s="81">
        <v>0.54</v>
      </c>
      <c r="D4" s="81">
        <v>0.54</v>
      </c>
      <c r="E4" s="81">
        <v>0.71</v>
      </c>
      <c r="F4" s="81">
        <v>0.54</v>
      </c>
      <c r="G4" s="81">
        <v>0.57999999999999996</v>
      </c>
      <c r="H4" s="81">
        <v>0.57999999999999996</v>
      </c>
      <c r="I4" s="81">
        <v>0.57999999999999996</v>
      </c>
      <c r="J4" s="81">
        <v>0.54</v>
      </c>
      <c r="K4" s="81">
        <v>0.46</v>
      </c>
      <c r="L4" s="82"/>
    </row>
    <row r="5" spans="1:12" ht="27.6" x14ac:dyDescent="0.25">
      <c r="A5" s="80" t="s">
        <v>48</v>
      </c>
      <c r="B5" s="81">
        <v>0.64</v>
      </c>
      <c r="C5" s="81">
        <v>0.61</v>
      </c>
      <c r="D5" s="81">
        <v>0.5</v>
      </c>
      <c r="E5" s="81">
        <v>0.54</v>
      </c>
      <c r="F5" s="81">
        <v>0.5</v>
      </c>
      <c r="G5" s="81">
        <v>0.61</v>
      </c>
      <c r="H5" s="81">
        <v>0.56999999999999995</v>
      </c>
      <c r="I5" s="81">
        <v>0.56999999999999995</v>
      </c>
      <c r="J5" s="81">
        <v>0.56999999999999995</v>
      </c>
      <c r="K5" s="81">
        <v>0.54</v>
      </c>
      <c r="L5" s="82"/>
    </row>
    <row r="6" spans="1:12" ht="27.6" x14ac:dyDescent="0.25">
      <c r="A6" s="80" t="s">
        <v>49</v>
      </c>
      <c r="B6" s="81">
        <v>0.75</v>
      </c>
      <c r="C6" s="81">
        <v>0.71</v>
      </c>
      <c r="D6" s="81">
        <v>0.68</v>
      </c>
      <c r="E6" s="81">
        <v>0.56999999999999995</v>
      </c>
      <c r="F6" s="81">
        <v>0.56999999999999995</v>
      </c>
      <c r="G6" s="81">
        <v>0.61</v>
      </c>
      <c r="H6" s="81">
        <v>0.56999999999999995</v>
      </c>
      <c r="I6" s="81">
        <v>0.56999999999999995</v>
      </c>
      <c r="J6" s="81">
        <v>0.56999999999999995</v>
      </c>
      <c r="K6" s="81">
        <v>0.54</v>
      </c>
      <c r="L6" s="82"/>
    </row>
    <row r="7" spans="1:12" ht="15" x14ac:dyDescent="0.25">
      <c r="A7" s="83" t="s">
        <v>50</v>
      </c>
      <c r="B7" s="81">
        <f t="shared" ref="B7:K7" si="0">AVERAGE(B2:B6)</f>
        <v>0.60600000000000009</v>
      </c>
      <c r="C7" s="81">
        <f t="shared" si="0"/>
        <v>0.61</v>
      </c>
      <c r="D7" s="81">
        <f t="shared" si="0"/>
        <v>0.59599999999999997</v>
      </c>
      <c r="E7" s="81">
        <f t="shared" si="0"/>
        <v>0.59599999999999997</v>
      </c>
      <c r="F7" s="81">
        <f t="shared" si="0"/>
        <v>0.54399999999999993</v>
      </c>
      <c r="G7" s="81">
        <f t="shared" si="0"/>
        <v>0.58799999999999997</v>
      </c>
      <c r="H7" s="81">
        <f>AVERAGE(H2:H6)</f>
        <v>0.54999999999999993</v>
      </c>
      <c r="I7" s="81">
        <f t="shared" si="0"/>
        <v>0.54999999999999993</v>
      </c>
      <c r="J7" s="81">
        <f t="shared" si="0"/>
        <v>0.53999999999999992</v>
      </c>
      <c r="K7" s="81">
        <f t="shared" si="0"/>
        <v>0.47200000000000009</v>
      </c>
      <c r="L7" s="82"/>
    </row>
    <row r="8" spans="1:12" x14ac:dyDescent="0.25">
      <c r="L8" s="84"/>
    </row>
    <row r="10" spans="1:12" ht="13.95" customHeight="1" x14ac:dyDescent="0.25"/>
    <row r="11" spans="1:12" ht="15" x14ac:dyDescent="0.25">
      <c r="A11" s="85" t="s">
        <v>35</v>
      </c>
      <c r="B11" s="86">
        <v>2020</v>
      </c>
      <c r="C11" s="86"/>
      <c r="D11" s="86">
        <v>2021</v>
      </c>
      <c r="E11" s="86"/>
      <c r="F11" s="86">
        <v>2022</v>
      </c>
      <c r="G11" s="86"/>
      <c r="H11" s="86">
        <v>2023</v>
      </c>
      <c r="I11" s="86"/>
      <c r="J11" s="87">
        <v>2024</v>
      </c>
      <c r="K11" s="87"/>
    </row>
    <row r="12" spans="1:12" ht="15" x14ac:dyDescent="0.25">
      <c r="A12" s="88" t="s">
        <v>45</v>
      </c>
      <c r="B12" s="89">
        <f>AVERAGE(B2,C2)</f>
        <v>0.57000000000000006</v>
      </c>
      <c r="C12" s="90"/>
      <c r="D12" s="89">
        <f>AVERAGE(D2,E2)</f>
        <v>0.57000000000000006</v>
      </c>
      <c r="E12" s="90"/>
      <c r="F12" s="89">
        <f>AVERAGE(F2,G2)</f>
        <v>0.52</v>
      </c>
      <c r="G12" s="90"/>
      <c r="H12" s="89">
        <f>AVERAGE(H2:I2)</f>
        <v>0.5</v>
      </c>
      <c r="I12" s="91"/>
      <c r="J12" s="92">
        <f>AVERAGE(J2,K2)</f>
        <v>0.48</v>
      </c>
      <c r="K12" s="93"/>
    </row>
    <row r="13" spans="1:12" ht="15" x14ac:dyDescent="0.25">
      <c r="A13" s="88" t="s">
        <v>46</v>
      </c>
      <c r="B13" s="89">
        <f>AVERAGE(B3,C3)</f>
        <v>0.57499999999999996</v>
      </c>
      <c r="C13" s="90"/>
      <c r="D13" s="89">
        <f>AVERAGE(D3,E3)</f>
        <v>0.64</v>
      </c>
      <c r="E13" s="90"/>
      <c r="F13" s="89">
        <f>AVERAGE(F3,G3)</f>
        <v>0.60499999999999998</v>
      </c>
      <c r="G13" s="90"/>
      <c r="H13" s="89">
        <f>AVERAGE(H3:I3)</f>
        <v>0.53</v>
      </c>
      <c r="I13" s="91"/>
      <c r="J13" s="92">
        <f>AVERAGE(J3,K3)</f>
        <v>0.44</v>
      </c>
      <c r="K13" s="93"/>
    </row>
    <row r="14" spans="1:12" ht="30" x14ac:dyDescent="0.25">
      <c r="A14" s="88" t="s">
        <v>47</v>
      </c>
      <c r="B14" s="89">
        <f>AVERAGE(B4,C4)</f>
        <v>0.54</v>
      </c>
      <c r="C14" s="90"/>
      <c r="D14" s="89">
        <f>AVERAGE(D4,E4)</f>
        <v>0.625</v>
      </c>
      <c r="E14" s="90"/>
      <c r="F14" s="89">
        <f>AVERAGE(F4,G4)</f>
        <v>0.56000000000000005</v>
      </c>
      <c r="G14" s="90"/>
      <c r="H14" s="89">
        <f>AVERAGE(H4:I4)</f>
        <v>0.57999999999999996</v>
      </c>
      <c r="I14" s="91"/>
      <c r="J14" s="92">
        <f>AVERAGE(J4,K4)</f>
        <v>0.5</v>
      </c>
      <c r="K14" s="93"/>
    </row>
    <row r="15" spans="1:12" ht="30" x14ac:dyDescent="0.25">
      <c r="A15" s="88" t="s">
        <v>48</v>
      </c>
      <c r="B15" s="89">
        <f>AVERAGE(B5,C5)</f>
        <v>0.625</v>
      </c>
      <c r="C15" s="90"/>
      <c r="D15" s="89">
        <f>AVERAGE(D5,E5)</f>
        <v>0.52</v>
      </c>
      <c r="E15" s="90"/>
      <c r="F15" s="89">
        <f>AVERAGE(F5,G5)</f>
        <v>0.55499999999999994</v>
      </c>
      <c r="G15" s="90"/>
      <c r="H15" s="89">
        <f>AVERAGE(H5:I5)</f>
        <v>0.56999999999999995</v>
      </c>
      <c r="I15" s="91"/>
      <c r="J15" s="92">
        <f>AVERAGE(J5,K5)</f>
        <v>0.55499999999999994</v>
      </c>
      <c r="K15" s="93"/>
    </row>
    <row r="16" spans="1:12" ht="30" x14ac:dyDescent="0.25">
      <c r="A16" s="88" t="s">
        <v>49</v>
      </c>
      <c r="B16" s="89">
        <f>AVERAGE(B6,C6)</f>
        <v>0.73</v>
      </c>
      <c r="C16" s="90"/>
      <c r="D16" s="89">
        <f>AVERAGE(D6,E6)</f>
        <v>0.625</v>
      </c>
      <c r="E16" s="90"/>
      <c r="F16" s="89">
        <f>AVERAGE(F6,G6)</f>
        <v>0.59</v>
      </c>
      <c r="G16" s="90"/>
      <c r="H16" s="89">
        <f>AVERAGE(H6:I6)</f>
        <v>0.56999999999999995</v>
      </c>
      <c r="I16" s="91"/>
      <c r="J16" s="92">
        <f>AVERAGE(J6,K6)</f>
        <v>0.55499999999999994</v>
      </c>
      <c r="K16" s="93"/>
    </row>
    <row r="17" spans="1:11" ht="15" x14ac:dyDescent="0.25">
      <c r="A17" s="94" t="s">
        <v>50</v>
      </c>
      <c r="B17" s="95">
        <f>AVERAGE(B7,C7)</f>
        <v>0.6080000000000001</v>
      </c>
      <c r="C17" s="96"/>
      <c r="D17" s="95">
        <f>AVERAGE(D7,E7)</f>
        <v>0.59599999999999997</v>
      </c>
      <c r="E17" s="96"/>
      <c r="F17" s="95">
        <f>AVERAGE(F7,G7)</f>
        <v>0.56599999999999995</v>
      </c>
      <c r="G17" s="96"/>
      <c r="H17" s="95">
        <f>AVERAGE(H7:I7)</f>
        <v>0.54999999999999993</v>
      </c>
      <c r="I17" s="97"/>
      <c r="J17" s="98">
        <f>AVERAGE(J7,K7)</f>
        <v>0.50600000000000001</v>
      </c>
      <c r="K17" s="99"/>
    </row>
    <row r="20" spans="1:11" ht="30" x14ac:dyDescent="0.25">
      <c r="A20" s="100" t="s">
        <v>51</v>
      </c>
      <c r="B20" s="86">
        <v>2020</v>
      </c>
      <c r="C20" s="86"/>
      <c r="D20" s="86">
        <v>2021</v>
      </c>
      <c r="E20" s="86"/>
      <c r="F20" s="86">
        <v>2022</v>
      </c>
      <c r="G20" s="86"/>
      <c r="H20" s="86">
        <v>2023</v>
      </c>
      <c r="I20" s="86"/>
      <c r="J20" s="86">
        <v>2024</v>
      </c>
      <c r="K20" s="86"/>
    </row>
    <row r="21" spans="1:11" ht="15" x14ac:dyDescent="0.25">
      <c r="A21" s="94" t="s">
        <v>50</v>
      </c>
      <c r="B21" s="95">
        <v>0.6080000000000001</v>
      </c>
      <c r="C21" s="96"/>
      <c r="D21" s="95">
        <v>0.59599999999999997</v>
      </c>
      <c r="E21" s="96"/>
      <c r="F21" s="95">
        <v>0.56599999999999995</v>
      </c>
      <c r="G21" s="96"/>
      <c r="H21" s="95">
        <v>0.54999999999999993</v>
      </c>
      <c r="I21" s="97"/>
      <c r="J21" s="98">
        <v>0.50600000000000001</v>
      </c>
      <c r="K21" s="99"/>
    </row>
    <row r="36" spans="1:7" ht="15" x14ac:dyDescent="0.25">
      <c r="A36" s="101"/>
      <c r="B36" s="101"/>
      <c r="C36" s="101"/>
      <c r="D36" s="101"/>
      <c r="E36" s="101"/>
      <c r="F36" s="101"/>
      <c r="G36" s="101"/>
    </row>
    <row r="39" spans="1:7" ht="13.2" customHeight="1" x14ac:dyDescent="0.25"/>
    <row r="48" spans="1:7" ht="13.2" customHeight="1" x14ac:dyDescent="0.25"/>
  </sheetData>
  <mergeCells count="38">
    <mergeCell ref="J20:K20"/>
    <mergeCell ref="B21:C21"/>
    <mergeCell ref="D21:E21"/>
    <mergeCell ref="F21:G21"/>
    <mergeCell ref="H21:I21"/>
    <mergeCell ref="B17:C17"/>
    <mergeCell ref="D17:E17"/>
    <mergeCell ref="F17:G17"/>
    <mergeCell ref="H17:I17"/>
    <mergeCell ref="B20:C20"/>
    <mergeCell ref="D20:E20"/>
    <mergeCell ref="F20:G20"/>
    <mergeCell ref="H20:I20"/>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1:C11"/>
    <mergeCell ref="D11:E11"/>
    <mergeCell ref="F11:G11"/>
    <mergeCell ref="H11:I11"/>
    <mergeCell ref="J11:K11"/>
    <mergeCell ref="B12:C12"/>
    <mergeCell ref="D12:E12"/>
    <mergeCell ref="F12:G12"/>
    <mergeCell ref="H12:I1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Conclusiones</vt:lpstr>
      <vt:lpstr>GRAFICAS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REGINA GONZALEZ GONZALEZ</dc:creator>
  <cp:lastModifiedBy>CLAUDIA REGINA GONZALEZ GONZALEZ</cp:lastModifiedBy>
  <dcterms:created xsi:type="dcterms:W3CDTF">2025-01-29T21:35:51Z</dcterms:created>
  <dcterms:modified xsi:type="dcterms:W3CDTF">2025-01-29T21:40:52Z</dcterms:modified>
</cp:coreProperties>
</file>