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audiar.gonzalez\Documents\AUDITORIA\16 PLAN ANTICORRUPCION\2024\"/>
    </mc:Choice>
  </mc:AlternateContent>
  <bookViews>
    <workbookView xWindow="-108" yWindow="-108" windowWidth="23256" windowHeight="12456" firstSheet="4" activeTab="7"/>
  </bookViews>
  <sheets>
    <sheet name="Gestion del Riesgo" sheetId="4" r:id="rId1"/>
    <sheet name="Racionalización trámites" sheetId="7" r:id="rId2"/>
    <sheet name="TRÁMITE 2024" sheetId="11" r:id="rId3"/>
    <sheet name="Atención al ciudadano" sheetId="5" r:id="rId4"/>
    <sheet name="Rendición de cuentas" sheetId="3" r:id="rId5"/>
    <sheet name="Transparencia" sheetId="1" r:id="rId6"/>
    <sheet name="Consolidado de Cumplimiento 23" sheetId="10" r:id="rId7"/>
    <sheet name="Consolidado de Cumplimiento 24" sheetId="12" r:id="rId8"/>
  </sheets>
  <definedNames>
    <definedName name="_xlnm.Print_Area" localSheetId="3">'Atención al ciudadano'!$A$1:$I$19</definedName>
    <definedName name="_xlnm.Print_Area" localSheetId="1">'Racionalización trámites'!$A$1:$I$15</definedName>
    <definedName name="_xlnm.Print_Area" localSheetId="4">'Rendición de cuentas'!$A$1:$I$18</definedName>
    <definedName name="_xlnm.Print_Area" localSheetId="5">Transparencia!$A$1:$K$15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2" l="1"/>
  <c r="B35" i="12"/>
  <c r="C32" i="12"/>
  <c r="B32" i="12"/>
  <c r="C28" i="12"/>
  <c r="B28" i="12"/>
  <c r="C24" i="12"/>
  <c r="B24" i="12"/>
  <c r="C20" i="12"/>
  <c r="B20" i="12"/>
  <c r="B5" i="12"/>
  <c r="F18" i="3" l="1"/>
  <c r="G18" i="3"/>
  <c r="I14" i="1"/>
  <c r="I13" i="1"/>
  <c r="I12" i="1"/>
  <c r="I11" i="1"/>
  <c r="I10" i="1"/>
  <c r="I9" i="1"/>
  <c r="I8" i="1"/>
  <c r="I7" i="1"/>
  <c r="I6" i="1"/>
  <c r="H17" i="3"/>
  <c r="H16" i="3"/>
  <c r="H15" i="3"/>
  <c r="H14" i="3"/>
  <c r="H13" i="3"/>
  <c r="H12" i="3"/>
  <c r="H11" i="3"/>
  <c r="H10" i="3"/>
  <c r="H9" i="3"/>
  <c r="H8" i="3"/>
  <c r="H7" i="3"/>
  <c r="H6" i="3"/>
  <c r="G16" i="7" l="1"/>
  <c r="F16" i="7"/>
  <c r="H12" i="7"/>
  <c r="G21" i="5"/>
  <c r="F21" i="5"/>
  <c r="C5" i="12" l="1"/>
  <c r="C8" i="12" l="1"/>
  <c r="G16" i="1"/>
  <c r="B9" i="12" s="1"/>
  <c r="B8" i="12"/>
  <c r="I15" i="1"/>
  <c r="B7" i="12"/>
  <c r="H20" i="5"/>
  <c r="H19" i="5"/>
  <c r="H15" i="7"/>
  <c r="D8" i="12" l="1"/>
  <c r="D28" i="12"/>
  <c r="B6" i="12"/>
  <c r="B10" i="12" s="1"/>
  <c r="C20" i="10" l="1"/>
  <c r="D20" i="12"/>
  <c r="C6" i="12"/>
  <c r="D6" i="12" s="1"/>
  <c r="K7" i="7"/>
  <c r="H6" i="4"/>
  <c r="G13" i="4" l="1"/>
  <c r="F13" i="4"/>
  <c r="D35" i="12" l="1"/>
  <c r="B35" i="10"/>
  <c r="C35" i="10"/>
  <c r="H7" i="4"/>
  <c r="H8" i="4"/>
  <c r="H9" i="4"/>
  <c r="H10" i="4"/>
  <c r="H11" i="4"/>
  <c r="D5" i="12" l="1"/>
  <c r="D35" i="10"/>
  <c r="H13" i="4"/>
  <c r="H16" i="1"/>
  <c r="D32" i="12" l="1"/>
  <c r="C9" i="12"/>
  <c r="D9" i="12" s="1"/>
  <c r="I16" i="1"/>
  <c r="B32" i="10"/>
  <c r="C32" i="10"/>
  <c r="D32" i="10" l="1"/>
  <c r="H7" i="5"/>
  <c r="H8" i="5"/>
  <c r="H9" i="5"/>
  <c r="H10" i="5"/>
  <c r="H11" i="5"/>
  <c r="H12" i="5"/>
  <c r="H13" i="5"/>
  <c r="H14" i="5"/>
  <c r="H15" i="5"/>
  <c r="H16" i="5"/>
  <c r="H17" i="5"/>
  <c r="H18" i="5"/>
  <c r="H6" i="5"/>
  <c r="D24" i="12" l="1"/>
  <c r="C7" i="12"/>
  <c r="H21" i="5"/>
  <c r="B24" i="10"/>
  <c r="C24" i="10"/>
  <c r="D7" i="12" l="1"/>
  <c r="C10" i="12"/>
  <c r="D10" i="12" s="1"/>
  <c r="D24" i="10"/>
  <c r="B28" i="10"/>
  <c r="C28" i="10"/>
  <c r="B20" i="10"/>
  <c r="D20" i="10" s="1"/>
  <c r="H7" i="7"/>
  <c r="H8" i="7"/>
  <c r="H9" i="7"/>
  <c r="H10" i="7"/>
  <c r="H11" i="7"/>
  <c r="H13" i="7"/>
  <c r="H14" i="7"/>
  <c r="H6" i="7"/>
  <c r="D28" i="10" l="1"/>
  <c r="J22" i="1"/>
  <c r="K17" i="4"/>
  <c r="H16" i="7"/>
  <c r="H18" i="3"/>
</calcChain>
</file>

<file path=xl/sharedStrings.xml><?xml version="1.0" encoding="utf-8"?>
<sst xmlns="http://schemas.openxmlformats.org/spreadsheetml/2006/main" count="510" uniqueCount="322">
  <si>
    <t>Actividades cumplidas</t>
  </si>
  <si>
    <t>Meta o producto</t>
  </si>
  <si>
    <t>Subcomponente</t>
  </si>
  <si>
    <t>Observaciones</t>
  </si>
  <si>
    <t>Componente 5:  Transparencia y Acceso a la Información</t>
  </si>
  <si>
    <t>Componente 1: Gestión del Riesgo de Corrupción  -Mapa de Riesgos de Corrupción</t>
  </si>
  <si>
    <t xml:space="preserve">Subcomponente </t>
  </si>
  <si>
    <t>ESE METROSALUD</t>
  </si>
  <si>
    <t>Evaluar las acciones del componente de Atención al ciudadano desarrolladas por la ESE Metrosalud</t>
  </si>
  <si>
    <t>Evaluar el componente de transparencia y acceso a la información desarrolladas por la ESE Metrosalud</t>
  </si>
  <si>
    <t>% cumplimiento acciones de evaluación</t>
  </si>
  <si>
    <t>Meta-Producto</t>
  </si>
  <si>
    <t xml:space="preserve">Indicadores </t>
  </si>
  <si>
    <t>Responsable</t>
  </si>
  <si>
    <t xml:space="preserve"> Fecha</t>
  </si>
  <si>
    <t xml:space="preserve">Total </t>
  </si>
  <si>
    <t>X</t>
  </si>
  <si>
    <t>Medir la percepción de la satisfacción de los usuarios con los servicios recibidos</t>
  </si>
  <si>
    <t xml:space="preserve"> </t>
  </si>
  <si>
    <t>% avance</t>
  </si>
  <si>
    <t>0 a 59% es</t>
  </si>
  <si>
    <t>De 60 a 79% es</t>
  </si>
  <si>
    <t xml:space="preserve">De 80 a 100% es </t>
  </si>
  <si>
    <t>%avance</t>
  </si>
  <si>
    <t>Componente</t>
  </si>
  <si>
    <t>Componente 2:  Racionalización de trámites</t>
  </si>
  <si>
    <t>Componente 2: Racionalización de trámites</t>
  </si>
  <si>
    <t>Componente 3: Atención al ciudadano</t>
  </si>
  <si>
    <t>Componente 4: Rendición de cuentas</t>
  </si>
  <si>
    <t>Zona baja</t>
  </si>
  <si>
    <t>Zona Media</t>
  </si>
  <si>
    <t>Zona Alta</t>
  </si>
  <si>
    <t xml:space="preserve">OFICINA DE CONTROL INTERNO Y EVALUACION </t>
  </si>
  <si>
    <t>Evaluar la gestión de trámites institucionales</t>
  </si>
  <si>
    <t>Actualizar el esquema de publicación de la información</t>
  </si>
  <si>
    <t>Jefe Oficina Control Interno y Evaluación</t>
  </si>
  <si>
    <t>Actualizar el mapa de riesgos de corrupción</t>
  </si>
  <si>
    <t xml:space="preserve"> Cumplimiento </t>
  </si>
  <si>
    <t>Actividades programadas para la vigencia</t>
  </si>
  <si>
    <t>Componente 1: Gestión del Riesgo de Corrupción - Mapa de Riesgos de Corrupción</t>
  </si>
  <si>
    <t>Actualizar las estadísticas de trámites inscritos en el SUIT</t>
  </si>
  <si>
    <t xml:space="preserve">Realizar la Rendición Pública de Cuentas </t>
  </si>
  <si>
    <t xml:space="preserve">Revisar el listado de información clasificada y reservada y la tabla de control de acceso </t>
  </si>
  <si>
    <t>Divulgar estrategia de racionalización de trámites</t>
  </si>
  <si>
    <t>Gestionar la respuesta a derechos de petición  en los términos establecidos en la norma</t>
  </si>
  <si>
    <t xml:space="preserve">     OFICINA DE CONTROL INTERNO Y EVALUACIÓN</t>
  </si>
  <si>
    <t xml:space="preserve">ESE METROSALUD </t>
  </si>
  <si>
    <t xml:space="preserve">Mapa de riesgos corrupción actualizado </t>
  </si>
  <si>
    <t>Publicar el mapa de riesgos de corrupción.</t>
  </si>
  <si>
    <t>Evaluar el componente de gestión de riesgos de corrupción y controles asociados a estos.</t>
  </si>
  <si>
    <t>Elaborar informes de peticiones, quejas, reclamos con una frecuencia  trimestral que incluya: número de solicitudes recibidas, el tiempo de respuesta a cada solicitud, trasladadas a otra institución y en las que se negó el acceso a la información.</t>
  </si>
  <si>
    <t>Divulgar información a través de diferentes medios sobre la rendición pública de cuentas adelantada por la ESE  (presentación de informe de gestión, fecha hora y lugar en la página de la Supersalud y  evidencias de su realización)</t>
  </si>
  <si>
    <t>Inventario de activos de información actualizado y  en la página web y en el aplicativo del SGI Almera</t>
  </si>
  <si>
    <t>Inventario de activos de información actualizado publicado en la página web y en el aplicativo del SGI Almera</t>
  </si>
  <si>
    <t xml:space="preserve">  </t>
  </si>
  <si>
    <t>Evaluar la satisfacción del usuario con la gestión del trámite racionalizado mediante una muestra aleatoria</t>
  </si>
  <si>
    <t>Jefe Oficina de Control Interno y Evaluación</t>
  </si>
  <si>
    <t>Realizar una encuesta de satisfacción con la rendición de cuentas, tanto para servidores públicos como para usuarios y ciudadanos asistentes</t>
  </si>
  <si>
    <t>Informe de seguimiento cuatrimestral al Plan Anticorrupción y Atención al Ciudadano en el componente de rendición de cuentas</t>
  </si>
  <si>
    <t>Realizar despliegue (difusión y capacitación) de la Matriz de trámites  y Matriz de responsabilidades de derechos de petición, Acuerdo 330 de 2017.</t>
  </si>
  <si>
    <t>Rediseñar la pagina web cumpliendo criterios de accesibilidad acorde con la normatividad vigente</t>
  </si>
  <si>
    <t>Página web rediseñada cumpliendo criterios de accesibilidad</t>
  </si>
  <si>
    <t xml:space="preserve">Informes de Seguimiento al Plan Anticorrupción y de Atención al Ciudadano. </t>
  </si>
  <si>
    <t xml:space="preserve">Actividad </t>
  </si>
  <si>
    <t xml:space="preserve">Divulgar el mapa de riesgos de corrupción.
</t>
  </si>
  <si>
    <t>Informe de seguimiento al componente y controles de riesgos de corrupción (matriz de seguimiento a los riesgos de corrupción)</t>
  </si>
  <si>
    <t>Estadísticas de trámites actualizadas trimestralmente en el SUIT.</t>
  </si>
  <si>
    <t>(4) Informes de peticiones, quejas, reclamo publicado trimestral en la página web con los criterios normativos de transparencia</t>
  </si>
  <si>
    <t xml:space="preserve">(4) Informes de percepción de los usuarios frente a la prestación de los servicios
</t>
  </si>
  <si>
    <t>Otorgar incentivo al cliente interno, a la mayor participación por UPSS en la rendición pública de cuentas vigencia 2023.</t>
  </si>
  <si>
    <t>Otorgar incentivo a la asociación de usuarios  con mayor participación en jornada de rendición de cuentas de su UPSS</t>
  </si>
  <si>
    <t>Socializar documento técnico enfoque diferencial</t>
  </si>
  <si>
    <t>Establecer incentivos no monetarios para destacar el desempeño de los servidores en relación con el servicio prestado</t>
  </si>
  <si>
    <t>Seguimiento a la implementación de la política de protección de datos personales</t>
  </si>
  <si>
    <t>(2) Informes de seguimiento  a la implementación de la política de protección de datos personales.</t>
  </si>
  <si>
    <t>Director  de Sistemas de Información</t>
  </si>
  <si>
    <t>Fecha de seguimiento:                    Corte 31 agosto de 2023</t>
  </si>
  <si>
    <t>Evaluar las acciones de rendición de cuentas desarrolladas por la ESE Metrosalud y programadas en el Plan Anticorrupción y Atención al Ciudadano</t>
  </si>
  <si>
    <t>Bajo</t>
  </si>
  <si>
    <t>Medio</t>
  </si>
  <si>
    <t>Alto</t>
  </si>
  <si>
    <t>Realizar promoción y seguimiento a la línea ética</t>
  </si>
  <si>
    <t>Actividades programadas 2023</t>
  </si>
  <si>
    <t>CONSOLIDADO CUMPLIMIENTO ACUMULADO  PLAN ANTICORRUPCION Y ATENCIÓN AL CIUDADANO 31 AGSOSTO 2023</t>
  </si>
  <si>
    <t>Porcentaje cumplimiento  Corte 31 diciembre 2023</t>
  </si>
  <si>
    <t>Fecha de seguimiento:
Corte 31 diciembre de 2023</t>
  </si>
  <si>
    <t xml:space="preserve">Se realiza evaluación de los controles definidos en el mapa de riesgos de corrupción de acuerdo con el instrumento MATRIZ DE EVALUACIÓN DE CONTROLES UNIDAD AUDITABLE, de la oficina de control interno, cuyos resultados consolidados se incluyen como anexo al presente informe.
El mapa de riesgos de corrupción tiene definidos 42 controles a los 7 riesgos de corrupción definidos. de los cuales 
1. Actividades de socialización del código disciplinario se repite en tres riesgos.
2. Aplicación del Manual de Contratación en todos los procesos de contratación de bienes y servicios se repite en cuatro riesgos
3. Aplicación del Manual de Supervisión  en todos los procesos de contratación de bienes y servicios.  se repite en tres riesgos
4. Aprobar los pagos a realizar en el mes de acuerdo con el flujo de caja proyectado por tesorería se repite en dos riesgos.
5. Programar y relacionar pagos con base en el listado de vencimientos actualizado, necesidades del servicio, obligaciones fijas y compromisos ya adquiridos según flujo de caja aprobado No esta identificado como control en el procedimiento. Es una actividad del proceso y no un control. Se repite en dos riesgos.
6. Despliegue,  conocimiento  y apropiación del Código de Integridad se repite en los 7 riesgo del mapa.
7. Validación por parte de los Jefes responsables de los procesos, de los productos generados en cada uno. se repite en 5 de los riesgos, no es comprensible a que se refiere.
8. Verificar que el candidato cumpla el perfil exigido. En caso de presentarse diferencias solicite revisión por el Auxiliar Administrativo.
(contratistas) pr ingreso otros tipos. Se repite en dos riesgos.
De todas formas se  realizó la evaluación de todos los controles. seria deseable adecuar los controles a la particularidad de cada riesgo.
En promedio el nivel de eficiencia de los controles es del  58% lo cual según el instrumento aplicado se encuentran en un nivel bajo de eficiencia, lo cual amerita mejoras en el diseño y en la implementación. Ningún control presenta un nivel de eficiencia adecuado, el 49% presenta un nivel moderado de eficiencia, los cuales son susceptibles de mejora y el 51% presentan un nivel bajo de eficiencia lo que amerita acciones de diseño o de implementación.
.
</t>
  </si>
  <si>
    <t>Registro de mayo 9 con el listado de las manifestaciones Presentadas por las redes sociales hasta el 28 de febrero, la respuesta dada al usuario, 
Se realiza el seguimiento a las manifestaciones recibidas a través de nuestras principales redes sociales (Facebook, Instagram) durante el  primer trimestre 2023.
De se adjunta el listado de las solicitudes de información hasta el mes de agosto, el instrumento no tiene clasificación de las expresiones según lo definido en la Empresa. No se adjunta informe de análisis realizado ni evaluación de la oportunidad de respuesta aunque tiene registrada la fecha de la respuesta.
En el mes de octubre se registra seguimiento a la actividad pero la evidencia es el mismo listado con registros hasta el mes de agosto.
Durante la vigencia 2023 se presentaron 1726 expresiones de los usuarios, en promedio 144 mensuales. Estas expresiones no se referencian en el informe de las PQRSD  que presenta la responsable de atención al usuario para incorporarlas a la gestión de las mismas.</t>
  </si>
  <si>
    <t>Actividades</t>
  </si>
  <si>
    <t xml:space="preserve"> Meta o producto</t>
  </si>
  <si>
    <t xml:space="preserve"> Responsable</t>
  </si>
  <si>
    <t xml:space="preserve"> Fecha </t>
  </si>
  <si>
    <r>
      <rPr>
        <b/>
        <sz val="16"/>
        <color theme="1"/>
        <rFont val="Century Gothic"/>
        <family val="2"/>
      </rPr>
      <t xml:space="preserve">Subcomponente 1  </t>
    </r>
    <r>
      <rPr>
        <sz val="16"/>
        <color theme="1"/>
        <rFont val="Century Gothic"/>
        <family val="2"/>
      </rPr>
      <t>Política de Administración de Riesgos</t>
    </r>
  </si>
  <si>
    <t>Desplegar la política de administración de riesgos  y elementos de desarrollo, la cual incluye los Riesgos de corrupción.</t>
  </si>
  <si>
    <t>(1) Política de Administración de Riesgos 2022 -2023 desplegada.
(2) Informes de las estrategias de despliegue (1 Cuatrimestre - 3 Cuatrimestre)</t>
  </si>
  <si>
    <r>
      <rPr>
        <b/>
        <sz val="14"/>
        <rFont val="Century Gothic"/>
        <family val="2"/>
      </rPr>
      <t xml:space="preserve">Jefe Oficina Asesora de Planeación y Desarrollo Organizacional
</t>
    </r>
    <r>
      <rPr>
        <sz val="14"/>
        <rFont val="Century Gothic"/>
        <family val="2"/>
      </rPr>
      <t xml:space="preserve">
Profesional Especializado (Calidad y Gestión Riesgos)</t>
    </r>
  </si>
  <si>
    <t>03/05/2024
03/01/2025</t>
  </si>
  <si>
    <r>
      <rPr>
        <b/>
        <sz val="16"/>
        <color theme="1"/>
        <rFont val="Century Gothic"/>
        <family val="2"/>
      </rPr>
      <t xml:space="preserve">Subcomponente 2  </t>
    </r>
    <r>
      <rPr>
        <sz val="16"/>
        <color theme="1"/>
        <rFont val="Century Gothic"/>
        <family val="2"/>
      </rPr>
      <t>Construcción del Mapa de Riesgos de Corrupción</t>
    </r>
  </si>
  <si>
    <t xml:space="preserve"> 
31/01/2024</t>
  </si>
  <si>
    <r>
      <rPr>
        <b/>
        <sz val="16"/>
        <color theme="1"/>
        <rFont val="Century Gothic"/>
        <family val="2"/>
      </rPr>
      <t>Subcomponente 3</t>
    </r>
    <r>
      <rPr>
        <sz val="16"/>
        <color theme="1"/>
        <rFont val="Century Gothic"/>
        <family val="2"/>
      </rPr>
      <t xml:space="preserve"> Consulta y divulgación</t>
    </r>
  </si>
  <si>
    <t>Mapa de riesgos de corrupción actualizado y publicado en página web</t>
  </si>
  <si>
    <t>Profesional Universitario (Relaciones Corporativas)</t>
  </si>
  <si>
    <t xml:space="preserve">
(1)  Informe de ejecución estrategías de despliegue del Mapa de riesgos de corrupción.</t>
  </si>
  <si>
    <t xml:space="preserve"> 05/09/2024</t>
  </si>
  <si>
    <r>
      <rPr>
        <b/>
        <sz val="16"/>
        <color theme="1"/>
        <rFont val="Century Gothic"/>
        <family val="2"/>
      </rPr>
      <t>Subcomponente 4</t>
    </r>
    <r>
      <rPr>
        <sz val="16"/>
        <color theme="1"/>
        <rFont val="Century Gothic"/>
        <family val="2"/>
      </rPr>
      <t xml:space="preserve"> Monitoreo y revisión</t>
    </r>
  </si>
  <si>
    <t>Realizar seguimiento al plan de tratamiento de riesgos de corrupción 2024</t>
  </si>
  <si>
    <t>(3) Informes de seguimiento al plan de tratamiento de riesgos de corrupción 2024</t>
  </si>
  <si>
    <t>03/05/2024
05/09/2024 
05/01/2025</t>
  </si>
  <si>
    <r>
      <rPr>
        <b/>
        <sz val="16"/>
        <color theme="1"/>
        <rFont val="Century Gothic"/>
        <family val="2"/>
      </rPr>
      <t xml:space="preserve">Subcomponente 5 </t>
    </r>
    <r>
      <rPr>
        <sz val="16"/>
        <color theme="1"/>
        <rFont val="Century Gothic"/>
        <family val="2"/>
      </rPr>
      <t>Seguimiento</t>
    </r>
  </si>
  <si>
    <t>10/05/2024
10/09/2024 
10/01/2025</t>
  </si>
  <si>
    <t>Nota:  Las actividades antes descritas corresponden a la ESE Metrosalud y se pretenden abordar en la presente vigencia.  Están supeditadas a los recursos asignados para el desarrollo de este proyecto por la  administración.  Otras actividades que se vayan identificando podrán incluirse para ser trabajadas en la vigencia.</t>
  </si>
  <si>
    <t>Consolidación del documento</t>
  </si>
  <si>
    <t>Firma:</t>
  </si>
  <si>
    <r>
      <t xml:space="preserve">Nombre, Cargo: </t>
    </r>
    <r>
      <rPr>
        <sz val="13"/>
        <color theme="1"/>
        <rFont val="Century Gothic"/>
        <family val="2"/>
      </rPr>
      <t xml:space="preserve">Fernando de Jesús Vergara Vélez, </t>
    </r>
    <r>
      <rPr>
        <sz val="12"/>
        <color theme="1"/>
        <rFont val="Century Gothic"/>
        <family val="2"/>
      </rPr>
      <t>Jefe Oficina Asesora de Planeación y Desarrollo Organizacional</t>
    </r>
  </si>
  <si>
    <r>
      <t xml:space="preserve">Nombre, Cargo:  Yolanda Inés Jaramillo Marín, </t>
    </r>
    <r>
      <rPr>
        <sz val="13"/>
        <color theme="1"/>
        <rFont val="Century Gothic"/>
        <family val="2"/>
      </rPr>
      <t xml:space="preserve">Profesional Especializada Oficina Asesora de Planeación y Desarrollo Organizacional  </t>
    </r>
  </si>
  <si>
    <t>Fecha de seguimiento:                    Corte 30 abril 2024</t>
  </si>
  <si>
    <r>
      <rPr>
        <b/>
        <sz val="14"/>
        <color rgb="FF000000"/>
        <rFont val="Century Gothic"/>
        <family val="2"/>
      </rPr>
      <t>Subcomponente 1</t>
    </r>
    <r>
      <rPr>
        <sz val="14"/>
        <color rgb="FF000000"/>
        <rFont val="Century Gothic"/>
        <family val="2"/>
      </rPr>
      <t>.
 Preparación y socialización de la estrategia de racionalización de trámites</t>
    </r>
  </si>
  <si>
    <t>Desplegar internamente la estrategia de racionalización de trámites</t>
  </si>
  <si>
    <t>1 Definir el  trámite priorizado para el año 2024 (memorando por subgerencia de red enviado a Directores, Asistenciales y Administradores de UPSS)</t>
  </si>
  <si>
    <r>
      <t xml:space="preserve">Subgerente de Red de servicios
</t>
    </r>
    <r>
      <rPr>
        <sz val="14"/>
        <rFont val="Century Gothic"/>
        <family val="2"/>
      </rPr>
      <t xml:space="preserve">
Profesional Universitario (Sistema de Atención al Usuario SIAUC)</t>
    </r>
  </si>
  <si>
    <t>Estrategia de racionalización de trámites desplegada   en todas las unidades administrativas ( a través de un despliegue institucional del PAAC)</t>
  </si>
  <si>
    <r>
      <rPr>
        <b/>
        <sz val="14"/>
        <rFont val="Century Gothic"/>
        <family val="2"/>
      </rPr>
      <t>Jefe Oficina Asesora de Planeación y Desarrollo Organizacional</t>
    </r>
    <r>
      <rPr>
        <sz val="14"/>
        <rFont val="Century Gothic"/>
        <family val="2"/>
      </rPr>
      <t xml:space="preserve">
Profesional Especializado (Calidad y Gestión Riesgos)</t>
    </r>
  </si>
  <si>
    <t>(2) Informes con soportes de la difusión personalizada en la racionalización del trámite (Orientada a servidores de atención al ususario y de admisiones en los servicios en los puntos de atención de UH y CS)</t>
  </si>
  <si>
    <r>
      <rPr>
        <b/>
        <sz val="14"/>
        <rFont val="Century Gothic"/>
        <family val="2"/>
      </rPr>
      <t>Subgerente de Red de servicios</t>
    </r>
    <r>
      <rPr>
        <sz val="14"/>
        <rFont val="Century Gothic"/>
        <family val="2"/>
      </rPr>
      <t xml:space="preserve">
(trámite racionalizado)
Profesional Universitario (Sistema de Atención al Usuario SIAUC)</t>
    </r>
  </si>
  <si>
    <t>03/05/2024 03/01/2025</t>
  </si>
  <si>
    <r>
      <rPr>
        <b/>
        <sz val="14"/>
        <color rgb="FF000000"/>
        <rFont val="Century Gothic"/>
        <family val="2"/>
      </rPr>
      <t xml:space="preserve">Subcomponente 2. </t>
    </r>
    <r>
      <rPr>
        <sz val="14"/>
        <color rgb="FF000000"/>
        <rFont val="Century Gothic"/>
        <family val="2"/>
      </rPr>
      <t>Racionalización de trámites institucionales</t>
    </r>
  </si>
  <si>
    <t>Implementar el trámite institucional priorizado</t>
  </si>
  <si>
    <t>1 trámite racionalizado en 2024 (dos informes con el avance: usuarios que lo han usado, beneficios y dificultades) - Central Integrada de Acceso</t>
  </si>
  <si>
    <r>
      <rPr>
        <b/>
        <sz val="14"/>
        <rFont val="Century Gothic"/>
        <family val="2"/>
      </rPr>
      <t>Subgerente de Red de servicios</t>
    </r>
    <r>
      <rPr>
        <sz val="14"/>
        <rFont val="Century Gothic"/>
        <family val="2"/>
      </rPr>
      <t xml:space="preserve">
Líder Programa (Referencia y contrarreferencia)</t>
    </r>
  </si>
  <si>
    <t>03/05/2024  03/01/2025</t>
  </si>
  <si>
    <t>Estrategia de racionalización de trámites  divulgada en reunión de Liga de usuarios.</t>
  </si>
  <si>
    <r>
      <rPr>
        <b/>
        <sz val="14"/>
        <rFont val="Century Gothic"/>
        <family val="2"/>
      </rPr>
      <t>Subgerente de Red de servicios</t>
    </r>
    <r>
      <rPr>
        <sz val="14"/>
        <rFont val="Century Gothic"/>
        <family val="2"/>
      </rPr>
      <t xml:space="preserve">
Profesional Universitario (Participación Social)</t>
    </r>
  </si>
  <si>
    <t>Divulgar la Estrategia de racionalización de trámites  en redes sociales y página web</t>
  </si>
  <si>
    <r>
      <rPr>
        <b/>
        <sz val="14"/>
        <color rgb="FF000000"/>
        <rFont val="Century Gothic"/>
        <family val="2"/>
      </rPr>
      <t xml:space="preserve">Subcomponente 3.  </t>
    </r>
    <r>
      <rPr>
        <sz val="14"/>
        <color rgb="FF000000"/>
        <rFont val="Century Gothic"/>
        <family val="2"/>
      </rPr>
      <t xml:space="preserve">
Consulta y divulgación de los trámites</t>
    </r>
  </si>
  <si>
    <r>
      <rPr>
        <b/>
        <sz val="14"/>
        <rFont val="Century Gothic"/>
        <family val="2"/>
      </rPr>
      <t xml:space="preserve">Director Sistemas de Información
</t>
    </r>
    <r>
      <rPr>
        <sz val="14"/>
        <rFont val="Century Gothic"/>
        <family val="2"/>
      </rPr>
      <t xml:space="preserve">
Profesional Universitario (Gerente Sistemas de información)</t>
    </r>
  </si>
  <si>
    <t>03/04/2024
03/07/2024
03/10/2024
03/01/2025</t>
  </si>
  <si>
    <t>Encuestas de satisfacción con el trámite
(Asignación de citas de especialistas)</t>
  </si>
  <si>
    <r>
      <rPr>
        <b/>
        <sz val="14"/>
        <rFont val="Century Gothic"/>
        <family val="2"/>
      </rPr>
      <t>Director Sistemas de Información</t>
    </r>
    <r>
      <rPr>
        <sz val="14"/>
        <rFont val="Century Gothic"/>
        <family val="2"/>
      </rPr>
      <t xml:space="preserve">
Técnico Operativo (sistemas de Información)</t>
    </r>
  </si>
  <si>
    <t>05/09/2024
03/01/2025</t>
  </si>
  <si>
    <t>Informe satisfacción con el trámite (Asignación de citas de especialistas))</t>
  </si>
  <si>
    <r>
      <rPr>
        <b/>
        <sz val="14"/>
        <color rgb="FF000000"/>
        <rFont val="Century Gothic"/>
        <family val="2"/>
      </rPr>
      <t xml:space="preserve">Subcomponente 4. </t>
    </r>
    <r>
      <rPr>
        <sz val="14"/>
        <color rgb="FF000000"/>
        <rFont val="Century Gothic"/>
        <family val="2"/>
      </rPr>
      <t xml:space="preserve">
Seguimiento a la racionalización de trámites</t>
    </r>
  </si>
  <si>
    <t>Seguimiento cuatrimestral al componente de racionalización de trámites</t>
  </si>
  <si>
    <t>ESTRATEGIA DE RACIONALIZACIÓN DE TRÁMITES</t>
  </si>
  <si>
    <t>Nombre de la entidad</t>
  </si>
  <si>
    <t>Año:</t>
  </si>
  <si>
    <t>Sector Administrativo Orden</t>
  </si>
  <si>
    <t>TERRITORIAL</t>
  </si>
  <si>
    <t>Vigencia:</t>
  </si>
  <si>
    <t>Departamento:</t>
  </si>
  <si>
    <t>ANTIOQUIA</t>
  </si>
  <si>
    <t>Municipio:</t>
  </si>
  <si>
    <t>MEDELLÍN</t>
  </si>
  <si>
    <t>PLANEACION DE LA ESTRATEGIA DE RACIONALIZACIÓN</t>
  </si>
  <si>
    <t>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</si>
  <si>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</si>
  <si>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</si>
  <si>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</si>
  <si>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</si>
  <si>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</si>
  <si>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</si>
  <si>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</si>
  <si>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</si>
  <si>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INICIO
(dd/mm/aaaa)</t>
  </si>
  <si>
    <t>FIN
(dd/mm/aaaa)</t>
  </si>
  <si>
    <t>Seguimiento Abril 2018</t>
  </si>
  <si>
    <t>Evidencias Abril</t>
  </si>
  <si>
    <t>Seguimiento Agosto 2018</t>
  </si>
  <si>
    <t>Evidencias Agosto</t>
  </si>
  <si>
    <t>Seguimiento Diciembre 2018</t>
  </si>
  <si>
    <t>Evidencias Diciembre</t>
  </si>
  <si>
    <t>Asignación de citas web de atenciones en programas: citología, planificación. 
Asignación de citas  para atenciones de Especialistas.</t>
  </si>
  <si>
    <t>Administrativa</t>
  </si>
  <si>
    <t xml:space="preserve">Asignación de citas para atenciones de especialistas </t>
  </si>
  <si>
    <t>Los ususarios deben solicitar algunas  citas de forma presencial en los puntos de atención, lo que implica tiempos y riesgos de salud adicionales</t>
  </si>
  <si>
    <t>Optimizar el trámite permitiendo la asignación de citas  para atenciones de especialidades médicas.</t>
  </si>
  <si>
    <t>Reducción de tiempo y costos de desplazamiento y riesgos adicionales en salud</t>
  </si>
  <si>
    <r>
      <rPr>
        <b/>
        <sz val="10"/>
        <color theme="1"/>
        <rFont val="Century Gothic"/>
        <family val="2"/>
      </rPr>
      <t xml:space="preserve">Subgerente Red de Servicios
</t>
    </r>
    <r>
      <rPr>
        <sz val="10"/>
        <color theme="1"/>
        <rFont val="Century Gothic"/>
        <family val="2"/>
      </rPr>
      <t xml:space="preserve">
</t>
    </r>
    <r>
      <rPr>
        <b/>
        <sz val="10"/>
        <color theme="1"/>
        <rFont val="Century Gothic"/>
        <family val="2"/>
      </rPr>
      <t>Director  de Sistemas de Información</t>
    </r>
  </si>
  <si>
    <t>Nota:  Los trámites antes descritos corresponden a la ESE Metrosalud, se pretenden abordar en la presente vigencia y están supeditados a los recursos asignados para el desarrollo de este proyecto.  Otros trámites que se vayan identificando podrán incluirse para ser racionalizados.</t>
  </si>
  <si>
    <r>
      <rPr>
        <b/>
        <sz val="16"/>
        <color theme="1"/>
        <rFont val="Century Gothic"/>
        <family val="2"/>
      </rPr>
      <t>Subcomponente 1</t>
    </r>
    <r>
      <rPr>
        <sz val="16"/>
        <color theme="1"/>
        <rFont val="Century Gothic"/>
        <family val="2"/>
      </rPr>
      <t xml:space="preserve"> 
Estructura administrativa y
Direccionamiento estratégico
</t>
    </r>
    <r>
      <rPr>
        <b/>
        <sz val="16"/>
        <color theme="1"/>
        <rFont val="Century Gothic"/>
        <family val="2"/>
      </rPr>
      <t xml:space="preserve">Subcomponente 4 </t>
    </r>
    <r>
      <rPr>
        <sz val="16"/>
        <color theme="1"/>
        <rFont val="Century Gothic"/>
        <family val="2"/>
      </rPr>
      <t xml:space="preserve">
Normativo y procedimental</t>
    </r>
  </si>
  <si>
    <t>Avanzar en el marco de la Implementación del proyecto de Fortalecimiento del Sistema de Información y Atención al Cuidadano, con la Oficina de Atención al Usuario en las Unidades Hospitalarias, teniendo en cuenta el Acuerdo 330 de 2017</t>
  </si>
  <si>
    <t>03/05/2024
05/09/2024 
05/01/2024</t>
  </si>
  <si>
    <r>
      <rPr>
        <b/>
        <sz val="16"/>
        <color theme="1"/>
        <rFont val="Century Gothic"/>
        <family val="2"/>
      </rPr>
      <t>Subcomponente 2</t>
    </r>
    <r>
      <rPr>
        <sz val="16"/>
        <color theme="1"/>
        <rFont val="Century Gothic"/>
        <family val="2"/>
      </rPr>
      <t xml:space="preserve"> Fortalecimiento de los canales de
atención</t>
    </r>
  </si>
  <si>
    <r>
      <rPr>
        <b/>
        <sz val="16"/>
        <rFont val="Century Gothic"/>
        <family val="2"/>
      </rPr>
      <t>Subgerente de Red de servicios</t>
    </r>
    <r>
      <rPr>
        <sz val="16"/>
        <rFont val="Century Gothic"/>
        <family val="2"/>
      </rPr>
      <t xml:space="preserve">
Profesional Universitario (Sistema de Atención al Usuario SIAUC)</t>
    </r>
  </si>
  <si>
    <t>01/01/2024 - 05/04/2024 (1 trimestre)
01/04/2024 - 05/07/2024 (2 trimestre)
01/07/2023 - 04/10/2024 (3 trimestre)
01/10/2023 - 03/01/2025 (4 trimestre)</t>
  </si>
  <si>
    <t xml:space="preserve">(4) Informes de promoción y seguimiento a la línea ética </t>
  </si>
  <si>
    <r>
      <rPr>
        <b/>
        <sz val="16"/>
        <rFont val="Century Gothic"/>
        <family val="2"/>
      </rPr>
      <t>Jefe Oficina Asesora Planeación y Desarrollo Organizacional</t>
    </r>
    <r>
      <rPr>
        <sz val="16"/>
        <rFont val="Century Gothic"/>
        <family val="2"/>
      </rPr>
      <t xml:space="preserve">
PE Oficina Asesora Planeación y Desarrollo Organizacional</t>
    </r>
  </si>
  <si>
    <r>
      <t xml:space="preserve">Hacer seguimiento a la  Implementación del protocolo de servicio al ciudadano, aplicado al personal de </t>
    </r>
    <r>
      <rPr>
        <b/>
        <sz val="16"/>
        <rFont val="Century Gothic"/>
        <family val="2"/>
      </rPr>
      <t>Atención al usuario</t>
    </r>
  </si>
  <si>
    <t>(1) Instrumento de evaluacion del protocolo Atencion al usuario (Desplegado) con cronograma de aplicación.(para mayo)
(2) Informes semestrales implementación protocolo de atención al Usuario. (un informe en julio  y un informe final en enero 2025)</t>
  </si>
  <si>
    <r>
      <rPr>
        <b/>
        <sz val="16"/>
        <rFont val="Century Gothic"/>
        <family val="2"/>
      </rPr>
      <t xml:space="preserve">Subgerente de Red de servicios
</t>
    </r>
    <r>
      <rPr>
        <sz val="16"/>
        <rFont val="Century Gothic"/>
        <family val="2"/>
      </rPr>
      <t xml:space="preserve">
Profesional Universitario (Sistema de Atención al Usuario SIAUC)
</t>
    </r>
  </si>
  <si>
    <t>03/05/2024
05/07/2024 
05/01/2025</t>
  </si>
  <si>
    <r>
      <t>Implementar la Auditoría del</t>
    </r>
    <r>
      <rPr>
        <b/>
        <sz val="16"/>
        <rFont val="Century Gothic"/>
        <family val="2"/>
      </rPr>
      <t xml:space="preserve"> "paciente incógnito"</t>
    </r>
    <r>
      <rPr>
        <sz val="16"/>
        <rFont val="Century Gothic"/>
        <family val="2"/>
      </rPr>
      <t>,  para garantizar la calidad y cordialidad en la atención al ciudadano y fortalecer la gestión de las veedurías ciudadanas.</t>
    </r>
  </si>
  <si>
    <t>(1) Metodología de auditoría del paciente incógnito (Documentada)
(1) Instrumento de auditoría (Documentado)
(1) Cronograma de aplicación del Instrumento (desplegado)
(1) Prueba piloto realizada en U.H. capacitación a los usuarios
- En mayo: informe de avance, cronograma de reuniones del equipo..)
- En septiembre: informe de avance, fecha de la prueba piloto.
- En enero: Metodología, cronograma 2025, informe prueba piloto.Evidencia de capacitación a usuarios.</t>
  </si>
  <si>
    <r>
      <rPr>
        <b/>
        <sz val="16"/>
        <rFont val="Century Gothic"/>
        <family val="2"/>
      </rPr>
      <t>Subgerente de Red de servicios</t>
    </r>
    <r>
      <rPr>
        <sz val="16"/>
        <rFont val="Century Gothic"/>
        <family val="2"/>
      </rPr>
      <t xml:space="preserve">
Profesional Universitario (Participación Social)</t>
    </r>
  </si>
  <si>
    <t>Revisar el formato de registro de manifestaciones recibidas a traves de redes sociales y definir un tipo de clasificación.</t>
  </si>
  <si>
    <t>Formato registro manifestaciones por redes sociales revisado y formalizado (acorde a las caracteristicas definidas en la norma)</t>
  </si>
  <si>
    <t>Implementar el formato de registro de manifestaciones por redes sociales</t>
  </si>
  <si>
    <t>Proporción de respuesta a las manifestaciones recibidas por redes sociales a trávés de base de datos
(100% de manifestaciones registradas y con respuesta)</t>
  </si>
  <si>
    <t>30/04/2024
31/08/2024 
31/12/2024</t>
  </si>
  <si>
    <t>(3) Informe de manifestaciones por redes sociales</t>
  </si>
  <si>
    <r>
      <rPr>
        <b/>
        <sz val="16"/>
        <rFont val="Century Gothic"/>
        <family val="2"/>
      </rPr>
      <t>Subgerente de Red de servicios</t>
    </r>
    <r>
      <rPr>
        <sz val="16"/>
        <rFont val="Century Gothic"/>
        <family val="2"/>
      </rPr>
      <t xml:space="preserve">
Profesional Universitario (atención al Usuario)</t>
    </r>
  </si>
  <si>
    <t>Informe despliegue del documento técnico enfoque diferencial 2024
(20% más del personal capacitado en el 2023)</t>
  </si>
  <si>
    <t>05/09/2024 
05/01/2025</t>
  </si>
  <si>
    <r>
      <rPr>
        <b/>
        <sz val="16"/>
        <color theme="1"/>
        <rFont val="Century Gothic"/>
        <family val="2"/>
      </rPr>
      <t>Subcomponente 3</t>
    </r>
    <r>
      <rPr>
        <sz val="16"/>
        <color theme="1"/>
        <rFont val="Century Gothic"/>
        <family val="2"/>
      </rPr>
      <t xml:space="preserve">
Talento Humano</t>
    </r>
  </si>
  <si>
    <t>Realizar el curso Virtual de Lenguaje claro</t>
  </si>
  <si>
    <t>(1) Informe de cobertura del curso en población
(63) Técnico Operativo (UPSS) o Auxiliar Administrativo (UPSS)</t>
  </si>
  <si>
    <r>
      <rPr>
        <b/>
        <sz val="16"/>
        <rFont val="Century Gothic"/>
        <family val="2"/>
      </rPr>
      <t xml:space="preserve">Director Talento Humano
</t>
    </r>
    <r>
      <rPr>
        <sz val="16"/>
        <rFont val="Century Gothic"/>
        <family val="2"/>
      </rPr>
      <t xml:space="preserve">
Profesional Universitario (Capacitación)</t>
    </r>
  </si>
  <si>
    <r>
      <t xml:space="preserve">(3) Reconocimientos institucionales a través de Mail-Master </t>
    </r>
    <r>
      <rPr>
        <b/>
        <sz val="16"/>
        <rFont val="Century Gothic"/>
        <family val="2"/>
      </rPr>
      <t xml:space="preserve">al servidor con mayor número de felicitaciones - reconocimientos y sin ninguna queja </t>
    </r>
    <r>
      <rPr>
        <sz val="16"/>
        <rFont val="Century Gothic"/>
        <family val="2"/>
      </rPr>
      <t>por parte de los usuarios, a tráves de escucha activa.</t>
    </r>
  </si>
  <si>
    <r>
      <rPr>
        <b/>
        <sz val="16"/>
        <rFont val="Century Gothic"/>
        <family val="2"/>
      </rPr>
      <t>Director Talento Humano</t>
    </r>
    <r>
      <rPr>
        <sz val="16"/>
        <rFont val="Century Gothic"/>
        <family val="2"/>
      </rPr>
      <t xml:space="preserve">
Profesional Universitario (atención al Usuario)</t>
    </r>
  </si>
  <si>
    <r>
      <rPr>
        <b/>
        <sz val="16"/>
        <color theme="1"/>
        <rFont val="Century Gothic"/>
        <family val="2"/>
      </rPr>
      <t xml:space="preserve">Subcomponente 4 
</t>
    </r>
    <r>
      <rPr>
        <sz val="16"/>
        <color theme="1"/>
        <rFont val="Century Gothic"/>
        <family val="2"/>
      </rPr>
      <t>Normativo y procedimental</t>
    </r>
  </si>
  <si>
    <r>
      <rPr>
        <b/>
        <sz val="16"/>
        <rFont val="Century Gothic"/>
        <family val="2"/>
      </rPr>
      <t xml:space="preserve">Subcomponente 5 
</t>
    </r>
    <r>
      <rPr>
        <sz val="16"/>
        <rFont val="Century Gothic"/>
        <family val="2"/>
      </rPr>
      <t>Relacionamiento con el ciudadano</t>
    </r>
  </si>
  <si>
    <r>
      <rPr>
        <b/>
        <sz val="16"/>
        <rFont val="Century Gothic"/>
        <family val="2"/>
      </rPr>
      <t>Subgerencia Red de Servicios</t>
    </r>
    <r>
      <rPr>
        <sz val="16"/>
        <rFont val="Century Gothic"/>
        <family val="2"/>
      </rPr>
      <t xml:space="preserve">
Profesional Universitario (Atención al Usuario)
Profesional Universitario (Participación Social)</t>
    </r>
  </si>
  <si>
    <r>
      <t xml:space="preserve">Formular e implementar un plan de mejoramientofrente </t>
    </r>
    <r>
      <rPr>
        <b/>
        <sz val="16"/>
        <rFont val="Century Gothic"/>
        <family val="2"/>
      </rPr>
      <t>a los servicios de Urgencias de la ESE</t>
    </r>
    <r>
      <rPr>
        <sz val="16"/>
        <rFont val="Century Gothic"/>
        <family val="2"/>
      </rPr>
      <t xml:space="preserve">  de acuerdo a los resultados de la  encuesta de satisfacción.</t>
    </r>
  </si>
  <si>
    <t xml:space="preserve">
(1) Plan de mejora formulado a la satisfaccion al servicio de Urgencias.(marzo de 2024)
(3) Informes de avance al seguimiento a la implementación del  plan de mejora (Cutrimestral, mayo, septiembre y enero)
Meta 90% de cumplimiento para el seguimiento de enero 2025.</t>
  </si>
  <si>
    <r>
      <rPr>
        <b/>
        <sz val="16"/>
        <rFont val="Century Gothic"/>
        <family val="2"/>
      </rPr>
      <t>Subgerencia Red de Servicios</t>
    </r>
    <r>
      <rPr>
        <sz val="16"/>
        <rFont val="Century Gothic"/>
        <family val="2"/>
      </rPr>
      <t xml:space="preserve">
Profesional Universitario (Participación Social)
Profesional Especializado (Apoyo Técnico)</t>
    </r>
  </si>
  <si>
    <t>30/03/2024
03/05/2024
05/09/2024 
05/01/2025</t>
  </si>
  <si>
    <r>
      <rPr>
        <b/>
        <sz val="16"/>
        <color theme="1"/>
        <rFont val="Century Gothic"/>
        <family val="2"/>
      </rPr>
      <t xml:space="preserve">Subcomponente 6
</t>
    </r>
    <r>
      <rPr>
        <sz val="16"/>
        <color theme="1"/>
        <rFont val="Century Gothic"/>
        <family val="2"/>
      </rPr>
      <t xml:space="preserve"> Seguimiento</t>
    </r>
  </si>
  <si>
    <t>(2) Informes de seguimiento en la vigencia a PQR y seguimiento cuatrimestral al PAAC en el componente Atención al ciudadano</t>
  </si>
  <si>
    <t>Nota:  Las actividades antes descritas corresponden a la ESE Metrosalud y se pretenden abordar en la presente vigencia.  Están supeditadas a los recursos asignados para el desarrollo de este proyecto por la administración.  Otras actividades que se vayan identificando podrán incluirse para ser trabajadas en la vigencia.</t>
  </si>
  <si>
    <t>Componente 4: Rendición pública de cuentas</t>
  </si>
  <si>
    <t>Actividad</t>
  </si>
  <si>
    <t xml:space="preserve"> Fecha: inicio</t>
  </si>
  <si>
    <r>
      <t xml:space="preserve">Subcomponente 1.  </t>
    </r>
    <r>
      <rPr>
        <sz val="13"/>
        <color theme="1"/>
        <rFont val="Century Gothic"/>
        <family val="2"/>
      </rPr>
      <t xml:space="preserve"> Información de calidad y en lenguaje comprensible</t>
    </r>
  </si>
  <si>
    <t>Publicacion del informe de gestión vigencia 2023 página web Metrosalud</t>
  </si>
  <si>
    <r>
      <rPr>
        <b/>
        <sz val="12"/>
        <color theme="1"/>
        <rFont val="Century Gothic"/>
        <family val="2"/>
      </rPr>
      <t xml:space="preserve">Jefe Oficina Asesora de Planeación y Desarrollo Organizacional
</t>
    </r>
    <r>
      <rPr>
        <sz val="12"/>
        <color theme="1"/>
        <rFont val="Century Gothic"/>
        <family val="2"/>
      </rPr>
      <t xml:space="preserve">
Profesional Universitario (Relaciones Corporativas)</t>
    </r>
  </si>
  <si>
    <t>Publicación rendición de cuentas en la página web de la SUPERSALUD (Publicar fecha)</t>
  </si>
  <si>
    <r>
      <rPr>
        <b/>
        <sz val="12"/>
        <color theme="1"/>
        <rFont val="Century Gothic"/>
        <family val="2"/>
      </rPr>
      <t xml:space="preserve">Jefe Oficina Asesora de Planeación y Desarrollo Organizacional
</t>
    </r>
    <r>
      <rPr>
        <sz val="12"/>
        <color theme="1"/>
        <rFont val="Century Gothic"/>
        <family val="2"/>
      </rPr>
      <t xml:space="preserve">
Profesional Especializado (Planeación)</t>
    </r>
  </si>
  <si>
    <t>(2) Publicaciones de rendición de cuentas en piezas comunicacionales y boletines informativos con resultados de la gestión (página web, boletines de prensa, redes sociales)</t>
  </si>
  <si>
    <t>01/03/2024 - 30/04/2024
01/11/2024 - 27/12/2024</t>
  </si>
  <si>
    <t>(1) Publicación de soportes de ejecución de la rendición en la página web de Metrosalud (Acta, listados de asistencia y presentación)</t>
  </si>
  <si>
    <r>
      <t>Subcomponente 2 .</t>
    </r>
    <r>
      <rPr>
        <sz val="13"/>
        <color theme="1"/>
        <rFont val="Century Gothic"/>
        <family val="2"/>
      </rPr>
      <t xml:space="preserve">  Diálogo de doble vía con la ciudadanía y sus organizaciones</t>
    </r>
  </si>
  <si>
    <t>(1) Rendición Pública de Cuentas primer semestre</t>
  </si>
  <si>
    <r>
      <rPr>
        <b/>
        <sz val="12"/>
        <color theme="1"/>
        <rFont val="Century Gothic"/>
        <family val="2"/>
      </rPr>
      <t xml:space="preserve">Gerente
</t>
    </r>
    <r>
      <rPr>
        <sz val="12"/>
        <color theme="1"/>
        <rFont val="Century Gothic"/>
        <family val="2"/>
      </rPr>
      <t xml:space="preserve">
Profesional Universitario (Relaciones Corporativas)
Profesional Universitario (Participación Social)</t>
    </r>
  </si>
  <si>
    <t>(1) Rendición Pública de Cuentas segundo semestre</t>
  </si>
  <si>
    <t xml:space="preserve">Promover el diálogo con la ciudadania </t>
  </si>
  <si>
    <t>(1) Enlace habilitado en la página web en el link de rendición de cuentas para recibir preguntas previo a la actividad</t>
  </si>
  <si>
    <t>(2) Espacios de diálogo de la Gerencia, con los principales grupos de interés.</t>
  </si>
  <si>
    <r>
      <rPr>
        <b/>
        <sz val="12"/>
        <color theme="1"/>
        <rFont val="Century Gothic"/>
        <family val="2"/>
      </rPr>
      <t xml:space="preserve">Gerente
</t>
    </r>
    <r>
      <rPr>
        <sz val="12"/>
        <color theme="1"/>
        <rFont val="Century Gothic"/>
        <family val="2"/>
      </rPr>
      <t xml:space="preserve">
Profesional Universitario (Relaciones Corporativas)
Profesional Universitario (Participación Social)
Profesional Universitario (Docencia Servicio)</t>
    </r>
  </si>
  <si>
    <r>
      <t xml:space="preserve">Subcomponente 3                                    </t>
    </r>
    <r>
      <rPr>
        <sz val="13"/>
        <color theme="1"/>
        <rFont val="Century Gothic"/>
        <family val="2"/>
      </rPr>
      <t xml:space="preserve">             Incentivos para motivar la cultura de la rendición y petición de cuentas</t>
    </r>
  </si>
  <si>
    <t>(1) Publicación como reconocimiento a la UPSS y Sede administrativa</t>
  </si>
  <si>
    <t xml:space="preserve"> 30/04/2024
 27/12/2024</t>
  </si>
  <si>
    <t>(1) Publicación como reconocimiento a la UPSS y Sede administrativa a la asociación de usuarios</t>
  </si>
  <si>
    <r>
      <rPr>
        <b/>
        <sz val="12"/>
        <color theme="1"/>
        <rFont val="Century Gothic"/>
        <family val="2"/>
      </rPr>
      <t xml:space="preserve">Jefe Oficina Asesora de Planeación y Desarrollo Organizacional
</t>
    </r>
    <r>
      <rPr>
        <sz val="12"/>
        <color theme="1"/>
        <rFont val="Century Gothic"/>
        <family val="2"/>
      </rPr>
      <t xml:space="preserve">
Profesional Universitario (Participación Social)</t>
    </r>
  </si>
  <si>
    <r>
      <rPr>
        <b/>
        <sz val="13"/>
        <color theme="1"/>
        <rFont val="Century Gothic"/>
        <family val="2"/>
      </rPr>
      <t>Subcomponente 4</t>
    </r>
    <r>
      <rPr>
        <sz val="13"/>
        <color theme="1"/>
        <rFont val="Century Gothic"/>
        <family val="2"/>
      </rPr>
      <t xml:space="preserve">                                               Evaluación y retroalimentación a  la gestión institucional</t>
    </r>
  </si>
  <si>
    <t>2 Informes de resultados de encuesta de satisfacción con la rendición de cuentas (dos audiencias y dos espacios de diálogo)</t>
  </si>
  <si>
    <r>
      <rPr>
        <b/>
        <sz val="12"/>
        <color theme="1"/>
        <rFont val="Century Gothic"/>
        <family val="2"/>
      </rPr>
      <t xml:space="preserve">Jefe Oficina Asesora de Planeación y Desarrollo Organizacional
</t>
    </r>
    <r>
      <rPr>
        <sz val="12"/>
        <color theme="1"/>
        <rFont val="Century Gothic"/>
        <family val="2"/>
      </rPr>
      <t xml:space="preserve">
Profesional Especializado (Planeación)
Profesional Universitario (Relaciones Corporativas)</t>
    </r>
  </si>
  <si>
    <t>Componente 5. Transparencia y acceso a la información</t>
  </si>
  <si>
    <r>
      <rPr>
        <b/>
        <sz val="11"/>
        <color theme="1"/>
        <rFont val="Century Gothic"/>
        <family val="2"/>
      </rPr>
      <t xml:space="preserve">Subcomponente1
</t>
    </r>
    <r>
      <rPr>
        <sz val="11"/>
        <color theme="1"/>
        <rFont val="Century Gothic"/>
        <family val="2"/>
      </rPr>
      <t xml:space="preserve">Lineamientos transparencia activa </t>
    </r>
  </si>
  <si>
    <t>Publicar y actualizar  la información en la página web, acorde con la Matriz de Autodiagnóstico actualizada de la Procuraduría General de la Nación, según los plazos establecidos.</t>
  </si>
  <si>
    <t>(1) Matriz de Autodiagnóstico del Índice de Transparencia ITA,  publicada en la página web, en el link de Transparencia, Participación y Atención a la Ciudadanía.
Meta 90%.</t>
  </si>
  <si>
    <t xml:space="preserve">Índice de Transparencia ITA </t>
  </si>
  <si>
    <r>
      <rPr>
        <b/>
        <sz val="11"/>
        <color theme="1"/>
        <rFont val="Century Gothic"/>
        <family val="2"/>
      </rPr>
      <t xml:space="preserve">Subcomponente 2. </t>
    </r>
    <r>
      <rPr>
        <sz val="11"/>
        <color theme="1"/>
        <rFont val="Century Gothic"/>
        <family val="2"/>
      </rPr>
      <t>Lineamientos transparencia pasiva</t>
    </r>
  </si>
  <si>
    <t>(2) Informes de la capacitación realizadas a Jefes de Unidades Administrativas, Auxiliar Administrativa Gerencia, Secretarias / Auxiliares Administrativos con funciones de secretaria, Coordinadores Administrativos y Coordinadores Asistenciales. (priorizar las que no se hicieron en 2023)</t>
  </si>
  <si>
    <t>Cobertura de difusión en 80% de la población definida en 2024.</t>
  </si>
  <si>
    <r>
      <rPr>
        <b/>
        <sz val="12"/>
        <rFont val="Century Gothic"/>
        <family val="2"/>
      </rPr>
      <t xml:space="preserve">Director  Sistemas de Información
</t>
    </r>
    <r>
      <rPr>
        <sz val="12"/>
        <rFont val="Century Gothic"/>
        <family val="2"/>
      </rPr>
      <t xml:space="preserve">
Profesional Universitario (CAD)</t>
    </r>
  </si>
  <si>
    <t>(1) Informe excel cuatrimestral a la respuesta oportuna al 100% de derechos de petición acumulado.</t>
  </si>
  <si>
    <t>% de derechos de petición respondidos de forma oportuna.
(archivo en excel con el indicador de oportunidad de la respuesta)</t>
  </si>
  <si>
    <r>
      <rPr>
        <b/>
        <sz val="10"/>
        <color theme="1"/>
        <rFont val="Century Gothic"/>
        <family val="2"/>
      </rPr>
      <t>Subcomponente 3</t>
    </r>
    <r>
      <rPr>
        <sz val="10"/>
        <color theme="1"/>
        <rFont val="Century Gothic"/>
        <family val="2"/>
      </rPr>
      <t>. Instrumentos de gestión de la información</t>
    </r>
  </si>
  <si>
    <t>(1) Informe del índice de información clasificada y reservada actualizado, adoptado y publicado en la página web y en el aplicativo del SGI Almera</t>
  </si>
  <si>
    <t>Indice de información clasificada y reservada actualizado, adoptado y publicado en la página web y en el aplicativo del SGI Almera</t>
  </si>
  <si>
    <t>Esquema de publicacion de la información actualizado  publicado en la página web y en el aplicativo del SGI Almera</t>
  </si>
  <si>
    <t>Esquema de publicacion actualizado publicado en la página web y en el aplicativo del SGI Almera</t>
  </si>
  <si>
    <t>Actualizar  el inventario de activos de información</t>
  </si>
  <si>
    <r>
      <rPr>
        <b/>
        <sz val="10"/>
        <color theme="1"/>
        <rFont val="Century Gothic"/>
        <family val="2"/>
      </rPr>
      <t>Subcomponente 4</t>
    </r>
    <r>
      <rPr>
        <sz val="10"/>
        <color theme="1"/>
        <rFont val="Century Gothic"/>
        <family val="2"/>
      </rPr>
      <t xml:space="preserve">. Criterio diferencial de accesibilidad </t>
    </r>
  </si>
  <si>
    <t>Linea de base establecida con la medición con la Matriz ITA actualizada, enfocada en el anexo 1 de accesibilidad</t>
  </si>
  <si>
    <r>
      <rPr>
        <b/>
        <sz val="12"/>
        <rFont val="Century Gothic"/>
        <family val="2"/>
      </rPr>
      <t xml:space="preserve">Director  Sistemas de Información
</t>
    </r>
    <r>
      <rPr>
        <sz val="12"/>
        <rFont val="Century Gothic"/>
        <family val="2"/>
      </rPr>
      <t xml:space="preserve">
Profesional Universitario (relaciones Corporativas)</t>
    </r>
  </si>
  <si>
    <r>
      <rPr>
        <b/>
        <sz val="10"/>
        <color theme="1"/>
        <rFont val="Century Gothic"/>
        <family val="2"/>
      </rPr>
      <t>Subcomponente 5</t>
    </r>
    <r>
      <rPr>
        <sz val="10"/>
        <color theme="1"/>
        <rFont val="Century Gothic"/>
        <family val="2"/>
      </rPr>
      <t xml:space="preserve">.
Monitoreo de acceso a la información </t>
    </r>
  </si>
  <si>
    <t xml:space="preserve">Elaborar informe de derechos de petición. </t>
  </si>
  <si>
    <t>(1) Informe de derechos de petición elaborado y enviado quincenalmente a Comité de Gerencia, Control Interno y Evaluación, a la Oficina Asesora Jurídica  y publicado en la página web cada cuatrimestre. (Que incluya el número de solicitudes recibidas, el tiempo de respuesta a cada solicitud, trasladadas a otra institución y en las que se negó el acceso a la información)</t>
  </si>
  <si>
    <t>Informe de derechos de petición elaborado y enviado quincenalmente a Comité de Gerencia, Control Interno y Evaluación, a la Oficina Asesora Jurídica  y publicado en la página web cada cuatrimestre</t>
  </si>
  <si>
    <r>
      <rPr>
        <b/>
        <sz val="12"/>
        <rFont val="Century Gothic"/>
        <family val="2"/>
      </rPr>
      <t xml:space="preserve">Subgerente red de servicios
</t>
    </r>
    <r>
      <rPr>
        <sz val="12"/>
        <rFont val="Century Gothic"/>
        <family val="2"/>
      </rPr>
      <t xml:space="preserve">
Profesional Universitario (Sistema de atención al usuario)
Profesional Universitario (CAD)</t>
    </r>
  </si>
  <si>
    <r>
      <rPr>
        <b/>
        <sz val="10"/>
        <color theme="1"/>
        <rFont val="Century Gothic"/>
        <family val="2"/>
      </rPr>
      <t xml:space="preserve">Subcomponente 6. </t>
    </r>
    <r>
      <rPr>
        <sz val="10"/>
        <color theme="1"/>
        <rFont val="Century Gothic"/>
        <family val="2"/>
      </rPr>
      <t xml:space="preserve"> Evaluación y retroalimentación a la gestión institucional</t>
    </r>
  </si>
  <si>
    <t>Actividades programadas 2024</t>
  </si>
  <si>
    <t>Porcentaje cumplimiento  Corte 30 abril 2024</t>
  </si>
  <si>
    <t>(7) Oficinas de Atención al Usuario operando en las Unidades Hospitalarias.Cumpliendo con el acuerdo 330 de 2017.
(3)  Informe cuatrimestral</t>
  </si>
  <si>
    <t>Politica Atención al Ciudadano MIPG https://www.funcionpublica.gov.co/web/mipg/como-opera-mipg
1. los mínimos legales establecidos en los artículos 7, 8 y 9 de la Ley 1437 de 2011 (CPACA) y del artículo 73 al artículo 76 de la ley 1474 de 2011 (Estatuto anticorrupción), entre otros.
2. Ámbito de aplicación Política de Servicio al Ciudadano
Todos los organismos y entidades de las Ramas del Poder Público, en todos los niveles de la estructura estatal, central o descentralizada, por servicios o territorialmente, en los órdenes nacional, departamental, municipal y distrital;
3. El Comité de Relación Estado Ciudadano ha elaborado un documento de política denominado “Actualización de Lineamientos de la Política Pública de Servicio al Ciudadano” 2020. en el cual se encuentran todos los lineamientos generales para facilitar la implementación de la política en las entidades previstas en su ámbito de aplicación. 
4. Índices de desempeño Política de Servicio al ciudadano
Índice de Desempeño Institucional
Gestión para Resultados con Valores
Servicio al ciudadano
Planeación estratégica del servicio al ciudadano
Fortalecimiento del talento humano al servicio del ciudadano
Gestión del relacionamiento con los ciudadanos
Conocimiento al servicio del ciudadano
Evaluación de gestión y medición de la percepción ciudadana
Considerar la implemetnacion de los lineamientos de la politica y guias de la Función Publica como se relacionan en el informe de la evaluacion de primer cuatrimestra 2024.</t>
  </si>
  <si>
    <t>Publicado primer informe vigencia 2024 tanto en Almera como  en la pagina Web de la ESE</t>
  </si>
  <si>
    <t xml:space="preserve">Mecanismos de promoción  Boletín No.48 Avances 11 de marzo de 2024 sobre que es corrupción, cuales son los riesgos de corrupción en  la ESE Metrosalud y enlace de la linea ética y codigo QR.
Informe primer trimestre sobre la gestión de la Linea ética: Se relacionan las denuncias presentadas pero no se explica el tramite que surtieron o la investigación realizada.
Considerar en el informe mantener la confidencialidad de los noombres de las personas implicadas, solo referenciar los hechos y las acciones tomadas, pues s afecta el manejo de los datos personales y puede llevar a desestimular la presentación de denuncias, al quedar publicado en un medio de la Empresa.
</t>
  </si>
  <si>
    <t xml:space="preserve">No se reporta avance en esta tarea programada para el 3 de mayo.
</t>
  </si>
  <si>
    <t>Se publica en Almera el formato diseñado, identificado con el código PE02 FR 929 REGISTRO MANIFESTACIONES REDES SOCIALES METROSALUD vigente a partir del 8 de mayo de 2024. Actividad registrada con 48 dias de retraso.</t>
  </si>
  <si>
    <t>No se reporta el cumplimiento de la actividad en el Aplicativo Almera. Primer informe progrramado para el 30 de abril.</t>
  </si>
  <si>
    <t>Actividad programada para septiembre de 2024. No reporta avances.</t>
  </si>
  <si>
    <t>Se publica boletin electronico latidos con el reconocimiento a una funcionaria en el mes de abril.
Considerar la formalización de estos reconocimientos, los cuales deben estar respaldados por un acto administrativo de la gerencia, tener unos criterios claro de cuando realizarlos con relación al numero de manifestaciones por los usuarios, por ejemplo.
En almera se tiene publicado el formato para registrar los servidores reconocidos en el mes, no se encuentra un documento donde se reglamente estos reconocimientos. Adicionalmente la actividad es definir incentivos no monetarios, no solo la publicacion en un boletín institucional.</t>
  </si>
  <si>
    <t>No se reportan avances en esta activida para este periodo.</t>
  </si>
  <si>
    <t xml:space="preserve">Cumplimiento del informe de seguimiento al PAAC trimestre 1 de 2024
Nivel de satisfaccion global de la ESE es de 81,3% incumpliendo la meta de &gt; o = 90%
El nivel mas bajo de satisfaccion lo tiene el servicio de urgencias y farmacia con un 65,3% y 67,1% respectivamente.
En el plan anticorrupcion y atención al ciudadano solo se programa realizar plan de mejora al servicio de urgencias. Como evidencia aporta correo electonico enviado al profesional de apoyo del servicio con el informe del nivel de satisfaccion.
Se publica archivo con los resultados de la evaluación por sede y por servicio. 
Se publica el informe explicativo publicado en la pagina web de la empresa mas no en Almera.
Informe refleja un analisis muy superficial de los resultados, no manifiesta las tendencias comparadas con periodos anteriores. Pues los datos de un solo periodo no reflejan el comportamiento de los servicios para identificar situaciones puntuales o se ha habido mejora o deterioro de la satisfacción del usuario.
</t>
  </si>
  <si>
    <t>No se reporta avance en esta actividad.
En el plan anticorrupcion y atención al ciudadano solo se programa realizar plan de mejora al servicio de urgencias. Como evidencia aporta correo electonico enviado al profesional de apoyo del servicio con el informe del nivel de satisfaccion.</t>
  </si>
  <si>
    <t xml:space="preserve">No se reporta avance de esta actividad </t>
  </si>
  <si>
    <t>El informe de seguimiento a la gestión de las expresiones de los usuarios por la oficina de control interno se realiza semestre vencido, por lo tanto se tienen los informes 2023-1 y 2023-2.
El primer semestre de 2024 está programado para el mes de octubre según el plan general de evaluaciones.
Se realiza verificación al grado de cumplimiento del PAAC en el primer cuatrimestre 2024. El componente atención al ciudadano presenta un nivel de cumplimiento del 14% del 100% esperado a 31 de diciembre de 2024. esto debido a que de las 44 acciones programadas solo 6 se han cumplido y las demas estan programadas a partir del mes de mayo de 2024.</t>
  </si>
  <si>
    <t>No se reporta avance en esta actividad. Programada para septiembre de 2024</t>
  </si>
  <si>
    <t>Se realiza despliegue de la racionalización del tramite de priorizado con el grupo de atención al usuario, anexo lista de asistencia.
CAPACTACION CIA A ATENCION AL USUARIO.pdf CAPACTACION CIA A ATENCION AL USUARIO.pdf
Se reporta avance del 30%</t>
  </si>
  <si>
    <t xml:space="preserve">No se reporta avance en esta actividad. Programada para el 3 de mayo de 2024.
a la fecha de este informe ya se reporta una demora de 12 dias.
</t>
  </si>
  <si>
    <t>El día 20 de marzo de 2024 se hizo reunión ordinaria de ASUME Central , con la participación de la Profesional de la Oficina de Planeación encargada del Plan Anticorrupción, donde se presento el Plan Anticorrupción con sus componentes, la política de Gestión de Riesgos de Metrosalud , señales de Alerta de corrupción y promoción de la Línea Ética.
El Profesional de Referencia y Contra referencia Adrian Henao, presentó la estrategia de Racionalización de trámites priorizada de asignación de citas para especialistas por medio de la Central Integrada de Acceso.
Reportan avance del 50%.</t>
  </si>
  <si>
    <t xml:space="preserve">No se reporta avance en esta actividad. Programada para el 3 de mayo de 2024.
a la fecha de este informe ya se reporta una demora de 42 dias.
</t>
  </si>
  <si>
    <t>No se reporta avance en esta actividad. Programada para el 5 de septiembre de 2024.
a la fecha de este informe ya se reporta seguimiento y avances</t>
  </si>
  <si>
    <t xml:space="preserve">La verificación del cumplimiento de las actividades de este componente con corte al 30 de abril arroja un resultado del 9%, debido a que solo se reporta la realizacion parcial de dos actividades y el resultado de la presente verificación por la oficina de control interno.
Se adjunta como anexo el tramite seleccionado para la actual vigencia.
la mejora registrada no clara en cual es la mejora que se implementaria pues no define el responsable del tramite mejorado. </t>
  </si>
  <si>
    <r>
      <t>Se encuentra publicado el Informe de Gestión de la ESE Metrosalud 2023 en la pagina web de la entidad. E</t>
    </r>
    <r>
      <rPr>
        <i/>
        <sz val="11"/>
        <rFont val="Century Gothic"/>
        <family val="2"/>
      </rPr>
      <t xml:space="preserve">nlace: </t>
    </r>
    <r>
      <rPr>
        <b/>
        <i/>
        <sz val="11"/>
        <rFont val="Century Gothic"/>
        <family val="2"/>
      </rPr>
      <t xml:space="preserve">http://www.metrosalud.gov.co/transparencia/informes-de-gestion. </t>
    </r>
    <r>
      <rPr>
        <sz val="11"/>
        <rFont val="Century Gothic"/>
        <family val="2"/>
      </rPr>
      <t>Se presenta como novedad que la publicación se realizo el dia 26/02/2024, teniendo en cuenta que a la fecha del 15/02/2024 no se contaba con la información financiera consolidada a 31/12/2023. Soportes en Almera.</t>
    </r>
  </si>
  <si>
    <t xml:space="preserve">Se evidencia en Almera de la publicación en la página web de la SUPERSALUD de la fecha de la rendición de cuentas de la ESE. Reporte realizado el dia 05/04/2024. </t>
  </si>
  <si>
    <t xml:space="preserve">Se evidencia en Almera los soportes graficos de las publicaciones de rendición de cuentas en piezas comunicacionales y boletines informativos con los resultados de la gestión (página web, boletines de prensa, redes sociales). La Rendición de cuentas se realizo el dia 30 de abril. </t>
  </si>
  <si>
    <t>No se encuentra en Almera, ni en la pagina web la eviencia de la publicación de soportes de ejecución de la rendición (Acta, listados de asistencia y presentación). La rendición de cuentas se realizo el dia 30 de abril. Se encuentra en carpeta compatida W:\SOPORTES RENDICION PUBLICA DE CUENTAS 2023: listados de asistencia y registros fotograficos por unidad de atención. La Rendición de cuentas se realizo el dia 30 de abril. A la fecha no se cuenta con acta de la rendición, plazo para la entrega 23 de mayo de 2024.</t>
  </si>
  <si>
    <t xml:space="preserve">Se realizo la rendición publica de cuentas por parte del actual Gerente Juan David Arteaga Florez el día 30 de abril de 2024.  La metodología para esta vigencia se realizo de manera mixta, participaron en la rendición el Subgerente Red de Servicios - Javier Antonio Gutiérrez Rodas y el Subgerente Administrativo y Financiero - Mauricio Jaramillo Montoya. La Transmisión se realizo en vivo a través de los siguientes enlaces de las redes sociales Facebook y Youtube:
• Transmisión a través de Facebook: https://www.facebook.com/events/2816405198509882/?ref=newsfeed (Deberán contar con una cuenta de Facebook).
• Transmisión a través de Youtube: https://www.youtube.com/watch?v=yxoiHFBFH0c
</t>
  </si>
  <si>
    <t xml:space="preserve">Actividad programada para la segunda rendición publica de cuentas </t>
  </si>
  <si>
    <r>
      <t>Se habilito el siguiente link para recibir preguntas y comentarios previos a la realización de la actividad de la rendición: "Recuerde consultar previamente el Informe de Gestión de la Vigencia 2023, a través del siguiente enlace, y diligenciar el formulario de preguntas si tiene algún interés específico:http://</t>
    </r>
    <r>
      <rPr>
        <u/>
        <sz val="11"/>
        <rFont val="Century Gothic"/>
        <family val="2"/>
      </rPr>
      <t>www.metrosalud.gov.co/rendicion-de-cuentas-2023"</t>
    </r>
    <r>
      <rPr>
        <sz val="11"/>
        <rFont val="Century Gothic"/>
        <family val="2"/>
      </rPr>
      <t xml:space="preserve">. A través del formulario electrónico habilitado se compartieron los temas e información específica relacionada con el proceso de rendición de cuentas de la vigencia 2023, también las preguntas e inquietudes que han surgido del análisis del Informe de Gestión - Formato Inscripción de preguntas.
Durante la rendición se respondieron varias de las preguntas formuladas por parte del Gerente y los subgerentes. 
</t>
    </r>
  </si>
  <si>
    <r>
      <t xml:space="preserve"> </t>
    </r>
    <r>
      <rPr>
        <sz val="11"/>
        <rFont val="Century Gothic"/>
        <family val="2"/>
      </rPr>
      <t>De acuerdo a la evidencia del aplicativo Almera, la profesional universitaria de participación social con fecha del 06/05/2024 , especifica:   "Esta actividad no se realizó, por cambio de gerente y porque no quedó contemplada en Plan de Acción 2024".</t>
    </r>
    <r>
      <rPr>
        <sz val="11"/>
        <color rgb="FFFF0000"/>
        <rFont val="Century Gothic"/>
        <family val="2"/>
      </rPr>
      <t xml:space="preserve">  </t>
    </r>
  </si>
  <si>
    <t>No se encuentra en Almera la evidencia de la publicación como reconocimiento a la UPSS y Sede administrativa. La rendición de cuentas se realizo el dia 30 de abril.</t>
  </si>
  <si>
    <t>No se encuentra en Almera la evidencia de la publicación como reconocimiento a la UPSS y Sede administrativa a la asociación de usuarios. La rendición de cuentas se realizo el dia 30 de abril.</t>
  </si>
  <si>
    <r>
      <t>Se genero la encuesta de satisfacción y percepción de la Rendición de Cuentas Vigencia 2023, la cual fue compartida para su diligenciamiento en el siguiente enlace:</t>
    </r>
    <r>
      <rPr>
        <b/>
        <sz val="11"/>
        <rFont val="Century Gothic"/>
        <family val="2"/>
      </rPr>
      <t xml:space="preserve"> https://forms.gle/dwSkgVhEB4NQb1Zr9. </t>
    </r>
    <r>
      <rPr>
        <sz val="11"/>
        <rFont val="Century Gothic"/>
        <family val="2"/>
      </rPr>
      <t>A la</t>
    </r>
    <r>
      <rPr>
        <b/>
        <sz val="11"/>
        <rFont val="Century Gothic"/>
        <family val="2"/>
      </rPr>
      <t xml:space="preserve"> </t>
    </r>
    <r>
      <rPr>
        <sz val="11"/>
        <rFont val="Century Gothic"/>
        <family val="2"/>
      </rPr>
      <t xml:space="preserve">fecha de evaluación del componente no se cuenta con el respectivo informe de resultados de encuesta de satisfacción con la rendición de cuentas.                                                                                                       
</t>
    </r>
  </si>
  <si>
    <t xml:space="preserve">Fecha de seguimiento:  Abril 30 de 2024 - 1 Cuatrimestre </t>
  </si>
  <si>
    <t xml:space="preserve">Actividad con cumplimiento programado para el 30/09/2024. No se evidencia en almera avances con corte al primer cuatrimestre de 2024, ni la formulación de acciones para garantizar el mejoramiento de los resultados reportados con corte al 31/12/2023:  Índice de Transparencia y del Derecho de Acceso a la Información Pública a través de la matriz ITA siguiendo los lineamientos de la Procuraduría General de la Nación y del Ministerio de las TIC con resultado consolidado de 88/100 puntos y al  cumplimiento de los parámetros de accesibilidad web es de 55.6%.
</t>
  </si>
  <si>
    <t>Actividad con cumplimiento programado para el  05/09/2024. No se evidencia en almera avances con corte al primer cuatrimestre de 2024. Desde Gestión Documental no se  ha iniciado en el presente año las actividades de despliegue (difusión y capacitación) de la Matriz de trámites  y Matriz de responsabilidades de derechos de petición, Acuerdo 330 de 2017, a los equipos de trabajo (Jefes de Unidades Administrativas, Auxiliar Administrativa Gerencia, Secretarias / Auxiliares Administrativos con funciones de secretaria, Coordinadores Administrativos y Coordinadores Asistenciales) no cubiertas en el año 2023.</t>
  </si>
  <si>
    <t xml:space="preserve">Actividad con cumplimiento programado para el  03/05/2024. No se evidencia en almera el informe en excel correspondiente al primer cuatrimestre del año con la respuesta a los derechos de petición. Se notifica por parte del equipo de trabajo de Gestión Documental la existencia de una matriz  de seguimiento de respuestas a los derechos de peticion. La matriz entregada como soporte no se encuentra actualizada. De acuerdo a la información con corte al 31 de diciembre de 2023 se presenta un cumplimiento en la oportunidad de respuesta a los derechos de petición del 75%, la medición del indicador para el año 2024 arroja un cumplimiento del 80% con corte a febrero, incumpliendo la meta del 100% de derechos de peticion con respuesta oportuna. En los diferentes informes de control interno se ha alertado que la no respuesta oportuna a los derechos de petición de la ciudadanía se constituye en una falta disciplinaria grave. </t>
  </si>
  <si>
    <t xml:space="preserve">Actividad con cumplimiento programado para el  05/09/2024. No se evidencia en almera avances con corte al primer cuatrimestre de 2024. Los listados reportados y publicados en el Aplicativo Almera y pagina web tienen fechas de los años 2021 y 2020 respectivamente. No se han actualizado de acuerdo a la información suministrada por Gestión Documental, ademas no se evidencian actividades de revisión para verificar su vigencia o requerimientos de actualización.                                  La Resolución 3788 de 2019 por medio de la cual se adoptan los instrumentos de gestión de la información publica en la ESE sigue vigente.
</t>
  </si>
  <si>
    <t xml:space="preserve">Actividad con cumplimiento programado para el 30/12/2024. No se evidencia en almera avances con corte al primer cuatrimestre de 2024. El documento publicado en la pagina web tiene fecha del año 2019, ademas no se evidencian actividades de revisión para verificar su vigencia o requerimientos de actualización.                          La Resolución 3788 de 2019 por medio de la cual se adoptan los instrumentos de gestión de la información publica en la ESE sigue vigente.
</t>
  </si>
  <si>
    <t>Actividad con cumplimiento programado para el 30/06/2024. No se evidencia en almera avances con corte al primer cuatrimestre de 2024. El documento publicado en la pagina web tiene fecha del año 2019, ademas no se evidencian actividades de revisión para verificar su vigencia o requerimientos de actualización.                          La Resolución 3788 de 2019 por medio de la cual se adoptan los instrumentos de gestión de la información publica en la ESE sigue vigente.</t>
  </si>
  <si>
    <t>Actividad con cumplimiento programado para el 30/12/2024. No se evidencia en almera avances con corte al primer cuatrimestre de 2024. De acuerdo a la información entregada por el equipo de trabajo de comunicaciones, se asigno un presupuesto de $117.00.000 para la actualizacion de la pagina web. Pendiente iniciar proceso de contratación.</t>
  </si>
  <si>
    <t>Actividad con cumplimiento programado para el  03/05/2024. No se evidencia en almera el cumplimiento de los informes de derechos de petición elaborados y enviados  quincenalmente a Comité de Gerencia, Control Interno y Evaluación, a la Oficina Asesora Jurídica  y publicado en la página web. Se notifica por parte del equipo de trabajo de Gestión Documental la existencia de una matriz  de seguimiento de respuestas a los derechos de peticion. La matriz entregada como soporte no se encuentra actualizada.  En los diferentes informes de control interno se ha alertado que la no respuesta oportuna a los derechos de petición de la ciudadanía se constituye en una falta disciplinaria grave,  a la fecha no se cuenta con la formulación de acciones para garantizar el cumplimiento de la meta del indicador de: 100% de derechos de peticion con respuesta oportuna.</t>
  </si>
  <si>
    <r>
      <t xml:space="preserve">Se realizó  por parte del equipo de la Oficina de Control Interno y Evaluación de la ESE Metrosalud seguimiento al primer cuatrimestre del 2024 del Plan Anticorrupción y Atención al ciudadano - Componente Transparencia y acceso a la información. Del total de actividades programadas 3 (tres), solo se cumplio 1 (una). Lo anterior arroja un </t>
    </r>
    <r>
      <rPr>
        <b/>
        <sz val="12"/>
        <rFont val="Century Gothic"/>
        <family val="2"/>
      </rPr>
      <t xml:space="preserve">cumplimiento del 33.3% del componente </t>
    </r>
    <r>
      <rPr>
        <sz val="12"/>
        <rFont val="Century Gothic"/>
        <family val="2"/>
      </rPr>
      <t xml:space="preserve">para el primer cuatrimestre de 2024. Se dispuso como unica fuente de información y seguimiento de las evidencias del aplicativo Almera. </t>
    </r>
  </si>
  <si>
    <t>Se realizó por parte del equipo de la oficina de Control Interno y Evaluación de la ESE el seguimiento al Plan Anticorrupción y Atención al ciudadano con corte al 30 abril de 2024 -  componente de rendición de cuentas.   Del total de actividades programadas 20 (veinte), solo se cumplieron 6 (seis) equivalente al 30% .</t>
  </si>
  <si>
    <t>Política publicada en el aplicativo Almera https://sgi.almeraim.com/sgi/lib/pdf/pdfjs3.8/web/viewer.php?archivoid=39927&amp;token=02e9fd4c57d1a26ada7c1586c2cbf0f5
La política publicada en la pagina web de la empresa se encuentra desactualizada es la versión 2022.
http://www.metrosalud.gov.co/metrosalud/marco-legal
No se reportan avances en esta actividad con corte al 30 de abril de 2024</t>
  </si>
  <si>
    <t xml:space="preserve">Se actualizó para la ESE Metrosalud el Mapa de Riesgos de Corrupción para la vigencia 2023, pero para la vigencia 2024 no se realizo actualización, continúan los mismos riesgos y controles desde el mapa del año 2020. 
De acuerdo con el documento publicado por la Función Publica dentro de la caja de herramientas de la guía administración del riesgo V6 del 2022 "Buenas prácticas para el análisis de riesgos de fraude y corrupción" en el cual se dan las siguientes recomendaciones:
1. Entidades encargadas de gestionar el riesgo: Lo deben adelantar las entidades del orden nacional, departamental y municipal.
2. Se elabora anualmente por cada responsable de los procesos al interior de las entidades, junto con su equipo.
3. Ajustes y modificaciones: Después de su publicación y durante el respectivo año de vigencia, se podrán realizar los ajustes y las modificaciones necesarias orientadas a mejorar el Mapa de Riesgos de Corrupción. En este caso deberán dejarse por escrito los ajustes, modificaciones o inclusiones realizadas.
Considerar la revisión del documento para la actualización del mapa de riesgos para  la vigencia 2024 teniendo en cuenta los lineamientos para la formulación de programa de trasparencia y ética empresarial segun los cambios normativos vigentes.
</t>
  </si>
  <si>
    <r>
      <t xml:space="preserve"> Se publico en la pagina web institucional el mapa correspondiente al año 2024. </t>
    </r>
    <r>
      <rPr>
        <i/>
        <sz val="12"/>
        <color theme="1"/>
        <rFont val="Century Gothic"/>
        <family val="2"/>
      </rPr>
      <t xml:space="preserve">link: http://www.metrosalud.gov.co/transparencia/plan-anticorrupcion. </t>
    </r>
  </si>
  <si>
    <t>No se ha reportado avances en esta actividad. Fecha propuesta de realización para septiembre de 2024</t>
  </si>
  <si>
    <t>No se ha reportado avances en esta actividad. Fecha propuesta de realización para 3 de mayo de 2024.</t>
  </si>
  <si>
    <t>MATRIZ  DE SEGUIMIENTO AL PLAN ANTICORRUPCIÓN Y DE ATENCIÓN AL CIUDADANO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</si>
</sst>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
  </numFmts>
  <fonts count="39" x14ac:knownFonts="1">
    <font>
      <sz val="11"/>
      <color theme="1"/>
      <name val="Century Gothic"/>
      <family val="2"/>
      <scheme val="minor"/>
    </font>
    <font>
      <sz val="11"/>
      <color theme="1"/>
      <name val="Century Gothic"/>
      <family val="2"/>
    </font>
    <font>
      <sz val="11"/>
      <name val="Century Gothic"/>
      <family val="2"/>
    </font>
    <font>
      <sz val="12"/>
      <name val="Arial"/>
      <family val="2"/>
    </font>
    <font>
      <sz val="10"/>
      <name val="Arial"/>
      <family val="2"/>
    </font>
    <font>
      <sz val="11"/>
      <color theme="1"/>
      <name val="Century Gothic"/>
      <family val="2"/>
      <scheme val="minor"/>
    </font>
    <font>
      <b/>
      <sz val="12"/>
      <color theme="1"/>
      <name val="Century Gothic"/>
      <family val="2"/>
    </font>
    <font>
      <b/>
      <sz val="12"/>
      <name val="Century Gothic"/>
      <family val="2"/>
    </font>
    <font>
      <b/>
      <sz val="12"/>
      <color rgb="FFFF0000"/>
      <name val="Century Gothic"/>
      <family val="2"/>
    </font>
    <font>
      <sz val="12"/>
      <color theme="1"/>
      <name val="Century Gothic"/>
      <family val="2"/>
    </font>
    <font>
      <sz val="12"/>
      <name val="Century Gothic"/>
      <family val="2"/>
    </font>
    <font>
      <b/>
      <sz val="12"/>
      <color theme="0"/>
      <name val="Century Gothic"/>
      <family val="2"/>
    </font>
    <font>
      <sz val="12"/>
      <color rgb="FFFF0000"/>
      <name val="Century Gothic"/>
      <family val="2"/>
    </font>
    <font>
      <b/>
      <sz val="14"/>
      <name val="Century Gothic"/>
      <family val="2"/>
    </font>
    <font>
      <b/>
      <sz val="11"/>
      <color theme="0"/>
      <name val="Century Gothic"/>
      <family val="2"/>
    </font>
    <font>
      <sz val="11"/>
      <color rgb="FFFF0000"/>
      <name val="Century Gothic"/>
      <family val="2"/>
    </font>
    <font>
      <sz val="9"/>
      <color rgb="FF312E25"/>
      <name val="Segoe UI"/>
      <family val="2"/>
    </font>
    <font>
      <b/>
      <sz val="11"/>
      <name val="Century Gothic"/>
      <family val="2"/>
    </font>
    <font>
      <i/>
      <sz val="11"/>
      <name val="Century Gothic"/>
      <family val="2"/>
    </font>
    <font>
      <b/>
      <sz val="11"/>
      <color theme="1"/>
      <name val="Century Gothic"/>
      <family val="2"/>
    </font>
    <font>
      <i/>
      <sz val="12"/>
      <color theme="1"/>
      <name val="Century Gothic"/>
      <family val="2"/>
    </font>
    <font>
      <sz val="12"/>
      <color theme="0"/>
      <name val="Century Gothic"/>
      <family val="2"/>
    </font>
    <font>
      <b/>
      <sz val="16"/>
      <color theme="1"/>
      <name val="Century Gothic"/>
      <family val="2"/>
    </font>
    <font>
      <sz val="16"/>
      <color theme="1"/>
      <name val="Century Gothic"/>
      <family val="2"/>
    </font>
    <font>
      <sz val="14"/>
      <name val="Century Gothic"/>
      <family val="2"/>
    </font>
    <font>
      <b/>
      <sz val="13"/>
      <color theme="1"/>
      <name val="Century Gothic"/>
      <family val="2"/>
    </font>
    <font>
      <b/>
      <sz val="10"/>
      <color theme="1"/>
      <name val="Century Gothic"/>
      <family val="2"/>
    </font>
    <font>
      <sz val="13"/>
      <color theme="1"/>
      <name val="Century Gothic"/>
      <family val="2"/>
    </font>
    <font>
      <b/>
      <sz val="14"/>
      <color theme="1"/>
      <name val="Century Gothic"/>
      <family val="2"/>
    </font>
    <font>
      <sz val="14"/>
      <color rgb="FF000000"/>
      <name val="Century Gothic"/>
      <family val="2"/>
    </font>
    <font>
      <b/>
      <sz val="14"/>
      <color rgb="FF000000"/>
      <name val="Century Gothic"/>
      <family val="2"/>
    </font>
    <font>
      <b/>
      <sz val="18"/>
      <color theme="1"/>
      <name val="Century Gothic"/>
      <family val="2"/>
    </font>
    <font>
      <sz val="10"/>
      <color theme="1"/>
      <name val="Century Gothic"/>
      <family val="2"/>
    </font>
    <font>
      <b/>
      <sz val="20"/>
      <color theme="1"/>
      <name val="Century Gothic"/>
      <family val="2"/>
    </font>
    <font>
      <sz val="16"/>
      <name val="Century Gothic"/>
      <family val="2"/>
    </font>
    <font>
      <b/>
      <sz val="16"/>
      <name val="Century Gothic"/>
      <family val="2"/>
    </font>
    <font>
      <b/>
      <i/>
      <sz val="11"/>
      <name val="Century Gothic"/>
      <family val="2"/>
    </font>
    <font>
      <u/>
      <sz val="11"/>
      <name val="Century Gothic"/>
      <family val="2"/>
    </font>
    <font>
      <sz val="11"/>
      <color theme="0"/>
      <name val="Century Gothic"/>
      <family val="2"/>
    </font>
  </fonts>
  <fills count="13">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FF"/>
        <bgColor indexed="64"/>
      </patternFill>
    </fill>
    <fill>
      <patternFill patternType="solid">
        <fgColor theme="4" tint="-0.249977111117893"/>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style="thin">
        <color indexed="64"/>
      </bottom>
      <diagonal/>
    </border>
  </borders>
  <cellStyleXfs count="6">
    <xf numFmtId="0" fontId="0" fillId="0" borderId="0"/>
    <xf numFmtId="0" fontId="3" fillId="0" borderId="0"/>
    <xf numFmtId="0" fontId="4" fillId="0" borderId="0"/>
    <xf numFmtId="9" fontId="5" fillId="0" borderId="0" applyFont="0" applyFill="0" applyBorder="0" applyAlignment="0" applyProtection="0"/>
    <xf numFmtId="43" fontId="5" fillId="0" borderId="0" applyFont="0" applyFill="0" applyBorder="0" applyAlignment="0" applyProtection="0"/>
    <xf numFmtId="0" fontId="14" fillId="7" borderId="5" applyFont="0" applyFill="0" applyBorder="0" applyAlignment="0">
      <alignment horizontal="center" vertical="center" wrapText="1"/>
    </xf>
  </cellStyleXfs>
  <cellXfs count="289">
    <xf numFmtId="0" fontId="0" fillId="0" borderId="0" xfId="0"/>
    <xf numFmtId="0" fontId="1" fillId="0" borderId="0" xfId="0" applyFont="1"/>
    <xf numFmtId="43" fontId="1" fillId="0" borderId="0" xfId="4" applyFont="1"/>
    <xf numFmtId="0" fontId="1" fillId="0" borderId="1" xfId="0" applyFont="1" applyBorder="1"/>
    <xf numFmtId="0" fontId="1" fillId="3" borderId="1" xfId="0" applyFont="1" applyFill="1" applyBorder="1" applyAlignment="1">
      <alignment horizontal="center"/>
    </xf>
    <xf numFmtId="9" fontId="1" fillId="4" borderId="1" xfId="0" applyNumberFormat="1" applyFont="1" applyFill="1" applyBorder="1" applyAlignment="1">
      <alignment horizontal="center"/>
    </xf>
    <xf numFmtId="0" fontId="9" fillId="0" borderId="0" xfId="0" applyFont="1"/>
    <xf numFmtId="0" fontId="9" fillId="0" borderId="0" xfId="0" applyFont="1" applyAlignment="1">
      <alignment horizontal="center" vertical="center"/>
    </xf>
    <xf numFmtId="9" fontId="9" fillId="0" borderId="0" xfId="3" applyFont="1"/>
    <xf numFmtId="0" fontId="9" fillId="2" borderId="0" xfId="0" applyFont="1" applyFill="1" applyAlignment="1">
      <alignment vertical="center"/>
    </xf>
    <xf numFmtId="0" fontId="9" fillId="0" borderId="0" xfId="0" applyFont="1" applyAlignment="1">
      <alignment vertical="center"/>
    </xf>
    <xf numFmtId="0" fontId="9" fillId="2" borderId="1" xfId="0" applyFont="1" applyFill="1" applyBorder="1" applyAlignment="1">
      <alignment vertical="center"/>
    </xf>
    <xf numFmtId="0" fontId="12" fillId="2" borderId="0" xfId="0" applyFont="1" applyFill="1" applyAlignment="1">
      <alignment vertical="center" wrapText="1"/>
    </xf>
    <xf numFmtId="0" fontId="9" fillId="2" borderId="0" xfId="0" applyFont="1" applyFill="1" applyAlignment="1">
      <alignment horizontal="center" vertical="center"/>
    </xf>
    <xf numFmtId="14" fontId="9" fillId="2" borderId="1" xfId="0" applyNumberFormat="1" applyFont="1" applyFill="1" applyBorder="1" applyAlignment="1">
      <alignment horizontal="center" vertical="center" wrapText="1"/>
    </xf>
    <xf numFmtId="9" fontId="10" fillId="5" borderId="1" xfId="3" applyFont="1" applyFill="1" applyBorder="1" applyAlignment="1">
      <alignment horizontal="center" vertical="center" wrapText="1"/>
    </xf>
    <xf numFmtId="1" fontId="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6" fillId="0" borderId="0" xfId="0" applyFont="1" applyAlignment="1">
      <alignment vertical="center"/>
    </xf>
    <xf numFmtId="0" fontId="6" fillId="2" borderId="0" xfId="0" applyFont="1" applyFill="1" applyAlignment="1">
      <alignment vertical="center"/>
    </xf>
    <xf numFmtId="9" fontId="9" fillId="5" borderId="1" xfId="3"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9" fontId="7" fillId="5" borderId="1" xfId="3" applyFont="1" applyFill="1" applyBorder="1" applyAlignment="1">
      <alignment horizontal="center" vertical="center" wrapText="1"/>
    </xf>
    <xf numFmtId="9" fontId="10" fillId="3" borderId="1" xfId="3"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justify" vertical="center" wrapText="1"/>
    </xf>
    <xf numFmtId="0" fontId="10" fillId="0" borderId="1" xfId="0" applyFont="1" applyBorder="1" applyAlignment="1">
      <alignment horizontal="justify" vertical="center" wrapText="1"/>
    </xf>
    <xf numFmtId="0" fontId="9" fillId="0" borderId="1" xfId="0" applyFont="1" applyBorder="1" applyAlignment="1">
      <alignment vertical="center" wrapText="1"/>
    </xf>
    <xf numFmtId="0" fontId="10" fillId="0" borderId="5" xfId="0" applyFont="1" applyBorder="1" applyAlignment="1">
      <alignment vertical="center" wrapText="1"/>
    </xf>
    <xf numFmtId="0" fontId="9" fillId="2" borderId="1" xfId="0" applyFont="1" applyFill="1" applyBorder="1" applyAlignment="1">
      <alignment horizontal="justify" vertical="center" wrapText="1"/>
    </xf>
    <xf numFmtId="0" fontId="9" fillId="2" borderId="1" xfId="0" applyFont="1" applyFill="1" applyBorder="1" applyAlignment="1">
      <alignment vertical="center" wrapText="1"/>
    </xf>
    <xf numFmtId="0" fontId="9" fillId="0" borderId="1" xfId="0" applyFont="1" applyBorder="1" applyAlignment="1">
      <alignment horizontal="justify" vertical="center" wrapText="1"/>
    </xf>
    <xf numFmtId="9" fontId="10" fillId="0" borderId="1" xfId="3" applyFont="1" applyFill="1" applyBorder="1" applyAlignment="1">
      <alignment horizontal="center" vertical="center" wrapText="1"/>
    </xf>
    <xf numFmtId="1" fontId="10"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1" fontId="6" fillId="8" borderId="1" xfId="0" applyNumberFormat="1" applyFont="1" applyFill="1" applyBorder="1" applyAlignment="1">
      <alignment horizontal="center" vertical="center" wrapText="1"/>
    </xf>
    <xf numFmtId="1" fontId="7" fillId="9" borderId="1" xfId="0" applyNumberFormat="1" applyFont="1" applyFill="1" applyBorder="1" applyAlignment="1">
      <alignment horizontal="center" vertical="center" wrapText="1"/>
    </xf>
    <xf numFmtId="1" fontId="9" fillId="0" borderId="0" xfId="0" applyNumberFormat="1" applyFont="1" applyAlignment="1">
      <alignment vertical="center"/>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9" fillId="0" borderId="0" xfId="0" applyFont="1" applyAlignment="1">
      <alignment horizontal="left" vertical="center"/>
    </xf>
    <xf numFmtId="0" fontId="2" fillId="0" borderId="1" xfId="0" applyFont="1" applyBorder="1" applyAlignment="1">
      <alignment horizontal="left" vertical="top" wrapText="1"/>
    </xf>
    <xf numFmtId="1" fontId="17" fillId="6"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1" fontId="1" fillId="0" borderId="1" xfId="0" applyNumberFormat="1" applyFont="1" applyBorder="1" applyAlignment="1">
      <alignment horizontal="center" vertical="center" wrapText="1"/>
    </xf>
    <xf numFmtId="0" fontId="19" fillId="6" borderId="1" xfId="0" applyFont="1" applyFill="1" applyBorder="1" applyAlignment="1">
      <alignment horizontal="left" vertical="top" wrapText="1"/>
    </xf>
    <xf numFmtId="0" fontId="1" fillId="2" borderId="0" xfId="0" applyFont="1" applyFill="1" applyAlignment="1">
      <alignment horizontal="left" vertical="top"/>
    </xf>
    <xf numFmtId="0" fontId="15" fillId="0" borderId="1" xfId="0" applyFont="1" applyBorder="1" applyAlignment="1">
      <alignment horizontal="left" vertical="top" wrapText="1"/>
    </xf>
    <xf numFmtId="0" fontId="1" fillId="2" borderId="0" xfId="0" applyFont="1" applyFill="1" applyAlignment="1">
      <alignment horizontal="left" vertical="top" wrapText="1"/>
    </xf>
    <xf numFmtId="0" fontId="15" fillId="6" borderId="4" xfId="0" applyFont="1" applyFill="1" applyBorder="1" applyAlignment="1">
      <alignment horizontal="left" vertical="top" wrapText="1"/>
    </xf>
    <xf numFmtId="9" fontId="2" fillId="5" borderId="1" xfId="3" applyFont="1" applyFill="1" applyBorder="1" applyAlignment="1">
      <alignment horizontal="center" vertical="center"/>
    </xf>
    <xf numFmtId="0" fontId="13" fillId="0" borderId="1" xfId="0" applyFont="1" applyBorder="1" applyAlignment="1">
      <alignment horizontal="left" vertical="center" wrapText="1"/>
    </xf>
    <xf numFmtId="0" fontId="6" fillId="0" borderId="1" xfId="0" applyFont="1" applyBorder="1" applyAlignment="1">
      <alignment horizontal="center" vertical="center" wrapText="1"/>
    </xf>
    <xf numFmtId="0" fontId="10" fillId="0" borderId="5" xfId="0" applyFont="1" applyBorder="1" applyAlignment="1">
      <alignment horizontal="left" vertical="center" wrapText="1"/>
    </xf>
    <xf numFmtId="0" fontId="9" fillId="2" borderId="0" xfId="0" applyFont="1" applyFill="1" applyAlignment="1">
      <alignment horizontal="left" vertical="center"/>
    </xf>
    <xf numFmtId="0" fontId="10" fillId="0" borderId="1" xfId="0" applyFont="1" applyBorder="1" applyAlignment="1">
      <alignment horizontal="left" vertical="top" wrapText="1"/>
    </xf>
    <xf numFmtId="1" fontId="7" fillId="6" borderId="1" xfId="0" applyNumberFormat="1" applyFont="1" applyFill="1" applyBorder="1" applyAlignment="1">
      <alignment horizontal="center" vertical="center" wrapText="1"/>
    </xf>
    <xf numFmtId="1" fontId="9" fillId="0" borderId="1" xfId="0" applyNumberFormat="1" applyFont="1" applyBorder="1" applyAlignment="1">
      <alignment horizontal="center" vertical="center" wrapText="1"/>
    </xf>
    <xf numFmtId="1" fontId="9" fillId="2" borderId="0" xfId="0" applyNumberFormat="1" applyFont="1" applyFill="1" applyAlignment="1">
      <alignment vertical="center"/>
    </xf>
    <xf numFmtId="0" fontId="8" fillId="6" borderId="1" xfId="0" applyFont="1" applyFill="1" applyBorder="1" applyAlignment="1">
      <alignment horizontal="left" vertical="center" wrapText="1"/>
    </xf>
    <xf numFmtId="0" fontId="16" fillId="0" borderId="0" xfId="0" applyFont="1" applyAlignment="1">
      <alignment horizontal="left"/>
    </xf>
    <xf numFmtId="1" fontId="6" fillId="6" borderId="1" xfId="4" applyNumberFormat="1" applyFont="1" applyFill="1" applyBorder="1" applyAlignment="1">
      <alignment horizontal="center" vertical="center" wrapText="1"/>
    </xf>
    <xf numFmtId="1" fontId="10" fillId="0" borderId="1" xfId="4" applyNumberFormat="1" applyFont="1" applyFill="1" applyBorder="1" applyAlignment="1">
      <alignment horizontal="center" vertical="center" wrapText="1"/>
    </xf>
    <xf numFmtId="1" fontId="9" fillId="0" borderId="1" xfId="4" applyNumberFormat="1" applyFont="1" applyFill="1" applyBorder="1" applyAlignment="1">
      <alignment horizontal="center" vertical="center" wrapText="1"/>
    </xf>
    <xf numFmtId="1" fontId="7" fillId="6" borderId="1" xfId="4" applyNumberFormat="1" applyFont="1" applyFill="1" applyBorder="1" applyAlignment="1">
      <alignment horizontal="center" vertical="center" wrapText="1"/>
    </xf>
    <xf numFmtId="1" fontId="9" fillId="2" borderId="0" xfId="4" applyNumberFormat="1" applyFont="1" applyFill="1" applyAlignment="1">
      <alignment vertical="center"/>
    </xf>
    <xf numFmtId="1" fontId="10" fillId="2" borderId="1" xfId="0" applyNumberFormat="1" applyFont="1" applyFill="1" applyBorder="1" applyAlignment="1">
      <alignment horizontal="center" vertical="center" wrapText="1"/>
    </xf>
    <xf numFmtId="0" fontId="9" fillId="0" borderId="1" xfId="0" applyFont="1" applyBorder="1" applyAlignment="1">
      <alignment horizontal="left" vertical="top" wrapText="1"/>
    </xf>
    <xf numFmtId="0" fontId="8" fillId="9" borderId="1" xfId="0" applyFont="1" applyFill="1" applyBorder="1" applyAlignment="1">
      <alignment horizontal="left" vertical="top" wrapText="1"/>
    </xf>
    <xf numFmtId="0" fontId="9" fillId="0" borderId="0" xfId="0" applyFont="1" applyAlignment="1">
      <alignment horizontal="left" vertical="top"/>
    </xf>
    <xf numFmtId="9" fontId="9" fillId="0" borderId="0" xfId="3" applyFont="1" applyAlignment="1">
      <alignment vertical="center"/>
    </xf>
    <xf numFmtId="9" fontId="21" fillId="3" borderId="1" xfId="3" applyFont="1" applyFill="1" applyBorder="1" applyAlignment="1">
      <alignment horizontal="center" vertical="center" wrapText="1"/>
    </xf>
    <xf numFmtId="0" fontId="9" fillId="0" borderId="0" xfId="0" applyFont="1" applyAlignment="1">
      <alignment vertical="top"/>
    </xf>
    <xf numFmtId="1" fontId="7" fillId="8"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2" borderId="1" xfId="0" applyFont="1" applyFill="1" applyBorder="1" applyAlignment="1">
      <alignment vertical="center" wrapText="1"/>
    </xf>
    <xf numFmtId="0" fontId="24" fillId="10" borderId="1" xfId="0" applyFont="1" applyFill="1" applyBorder="1" applyAlignment="1">
      <alignment vertical="center" wrapText="1"/>
    </xf>
    <xf numFmtId="14" fontId="24" fillId="2" borderId="1" xfId="0" applyNumberFormat="1" applyFont="1" applyFill="1" applyBorder="1" applyAlignment="1">
      <alignment horizontal="center" vertical="center" wrapText="1"/>
    </xf>
    <xf numFmtId="0" fontId="23" fillId="5" borderId="5" xfId="0" applyFont="1" applyFill="1" applyBorder="1" applyAlignment="1">
      <alignment horizontal="left" vertical="center" wrapText="1"/>
    </xf>
    <xf numFmtId="0" fontId="24" fillId="2" borderId="1" xfId="0" applyFont="1" applyFill="1" applyBorder="1" applyAlignment="1">
      <alignment horizontal="center" vertical="center" wrapText="1"/>
    </xf>
    <xf numFmtId="0" fontId="23" fillId="5" borderId="1" xfId="0" applyFont="1" applyFill="1" applyBorder="1" applyAlignment="1">
      <alignment horizontal="left" vertical="center" wrapText="1"/>
    </xf>
    <xf numFmtId="0" fontId="24" fillId="0" borderId="1" xfId="0" applyFont="1" applyBorder="1" applyAlignment="1">
      <alignment horizontal="left" vertical="center" wrapText="1"/>
    </xf>
    <xf numFmtId="0" fontId="13" fillId="10" borderId="1" xfId="0" applyFont="1" applyFill="1" applyBorder="1" applyAlignment="1">
      <alignment vertical="center" wrapText="1"/>
    </xf>
    <xf numFmtId="0" fontId="28" fillId="5" borderId="5" xfId="0" applyFont="1" applyFill="1" applyBorder="1" applyAlignment="1">
      <alignment horizontal="center" vertical="center" wrapText="1"/>
    </xf>
    <xf numFmtId="0" fontId="24" fillId="2" borderId="1" xfId="0" applyFont="1" applyFill="1" applyBorder="1" applyAlignment="1">
      <alignment horizontal="justify" vertical="center" wrapText="1"/>
    </xf>
    <xf numFmtId="0" fontId="13" fillId="2" borderId="1" xfId="0" applyFont="1" applyFill="1" applyBorder="1" applyAlignment="1">
      <alignment horizontal="justify" vertical="center" wrapText="1"/>
    </xf>
    <xf numFmtId="9" fontId="24" fillId="2" borderId="1" xfId="3"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5" xfId="0" applyFont="1" applyFill="1" applyBorder="1" applyAlignment="1">
      <alignment horizontal="justify" vertical="center"/>
    </xf>
    <xf numFmtId="14" fontId="24" fillId="2" borderId="1" xfId="3" applyNumberFormat="1" applyFont="1" applyFill="1" applyBorder="1" applyAlignment="1">
      <alignment horizontal="center" vertical="center" wrapText="1"/>
    </xf>
    <xf numFmtId="0" fontId="24" fillId="0" borderId="1" xfId="0" applyFont="1" applyBorder="1" applyAlignment="1">
      <alignment vertical="center" wrapText="1"/>
    </xf>
    <xf numFmtId="0" fontId="29"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1" fontId="9" fillId="0" borderId="1" xfId="0" applyNumberFormat="1" applyFont="1" applyBorder="1" applyAlignment="1">
      <alignment vertical="center"/>
    </xf>
    <xf numFmtId="0" fontId="32" fillId="0" borderId="0" xfId="0" applyFont="1"/>
    <xf numFmtId="0" fontId="26" fillId="0" borderId="1" xfId="0" applyFont="1" applyBorder="1" applyAlignment="1">
      <alignment horizontal="left"/>
    </xf>
    <xf numFmtId="0" fontId="26" fillId="0" borderId="11" xfId="0" applyFont="1" applyBorder="1" applyAlignment="1">
      <alignment horizontal="left"/>
    </xf>
    <xf numFmtId="0" fontId="26" fillId="12" borderId="11" xfId="0" applyFont="1" applyFill="1" applyBorder="1" applyAlignment="1">
      <alignment horizontal="left"/>
    </xf>
    <xf numFmtId="0" fontId="26" fillId="12" borderId="1" xfId="0" applyFont="1" applyFill="1" applyBorder="1" applyAlignment="1">
      <alignment horizontal="center" vertical="center" wrapText="1"/>
    </xf>
    <xf numFmtId="0" fontId="26" fillId="0" borderId="1" xfId="0" applyFont="1" applyBorder="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0" fontId="32" fillId="0" borderId="1" xfId="0" applyFont="1" applyBorder="1" applyAlignment="1">
      <alignment horizontal="left" vertical="center" wrapText="1"/>
    </xf>
    <xf numFmtId="14" fontId="32" fillId="0" borderId="1" xfId="0" applyNumberFormat="1" applyFont="1" applyBorder="1" applyAlignment="1">
      <alignment horizontal="center" vertical="center" wrapText="1"/>
    </xf>
    <xf numFmtId="0" fontId="34" fillId="2" borderId="5" xfId="0" applyFont="1" applyFill="1" applyBorder="1" applyAlignment="1">
      <alignment horizontal="left" vertical="center" wrapText="1"/>
    </xf>
    <xf numFmtId="0" fontId="34" fillId="2" borderId="5" xfId="0" applyFont="1" applyFill="1" applyBorder="1" applyAlignment="1">
      <alignment vertical="center" wrapText="1"/>
    </xf>
    <xf numFmtId="0" fontId="34" fillId="0" borderId="1" xfId="0" applyFont="1" applyFill="1" applyBorder="1" applyAlignment="1">
      <alignment vertical="center" wrapText="1"/>
    </xf>
    <xf numFmtId="0" fontId="34" fillId="0" borderId="5" xfId="0" applyFont="1" applyFill="1" applyBorder="1" applyAlignment="1">
      <alignment vertical="center" wrapText="1"/>
    </xf>
    <xf numFmtId="0" fontId="10" fillId="0" borderId="5" xfId="0" applyFont="1" applyFill="1" applyBorder="1" applyAlignment="1">
      <alignment horizontal="left" vertical="center" wrapText="1"/>
    </xf>
    <xf numFmtId="14" fontId="34"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3" fillId="5" borderId="9" xfId="0" applyFont="1" applyFill="1" applyBorder="1" applyAlignment="1">
      <alignment horizontal="left" vertical="center" wrapText="1"/>
    </xf>
    <xf numFmtId="0" fontId="34" fillId="0" borderId="1" xfId="0" applyFont="1" applyBorder="1" applyAlignment="1">
      <alignment horizontal="center" vertical="center" wrapText="1"/>
    </xf>
    <xf numFmtId="0" fontId="34" fillId="0" borderId="1" xfId="0" applyFont="1" applyBorder="1" applyAlignment="1">
      <alignment horizontal="justify" vertical="center" wrapText="1"/>
    </xf>
    <xf numFmtId="0" fontId="34" fillId="0" borderId="5" xfId="0" applyFont="1" applyBorder="1" applyAlignment="1">
      <alignment vertical="center" wrapText="1"/>
    </xf>
    <xf numFmtId="0" fontId="34" fillId="0" borderId="1" xfId="0" applyFont="1" applyBorder="1" applyAlignment="1">
      <alignment horizontal="left" vertical="center" wrapText="1"/>
    </xf>
    <xf numFmtId="0" fontId="34" fillId="2" borderId="1" xfId="0" applyFont="1" applyFill="1" applyBorder="1" applyAlignment="1">
      <alignment horizontal="justify" vertical="center" wrapText="1"/>
    </xf>
    <xf numFmtId="0" fontId="35" fillId="2" borderId="1" xfId="0" applyFont="1" applyFill="1" applyBorder="1" applyAlignment="1">
      <alignment horizontal="justify" vertical="center" wrapText="1"/>
    </xf>
    <xf numFmtId="0" fontId="34" fillId="0" borderId="1" xfId="0" applyFont="1" applyFill="1" applyBorder="1" applyAlignment="1">
      <alignment horizontal="justify" vertical="center" wrapText="1"/>
    </xf>
    <xf numFmtId="0" fontId="23" fillId="0" borderId="1" xfId="0" applyFont="1" applyBorder="1" applyAlignment="1">
      <alignment horizontal="justify" vertical="center" wrapText="1"/>
    </xf>
    <xf numFmtId="0" fontId="22" fillId="0" borderId="1" xfId="0" applyFont="1" applyBorder="1" applyAlignment="1">
      <alignment horizontal="justify" vertical="center" wrapText="1"/>
    </xf>
    <xf numFmtId="1" fontId="9" fillId="2" borderId="1" xfId="4" applyNumberFormat="1" applyFont="1" applyFill="1" applyBorder="1" applyAlignment="1">
      <alignment vertical="center"/>
    </xf>
    <xf numFmtId="0" fontId="25" fillId="9"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14" fontId="10" fillId="0" borderId="1" xfId="0" applyNumberFormat="1" applyFont="1" applyFill="1" applyBorder="1" applyAlignment="1">
      <alignment horizontal="center" vertical="center" wrapText="1"/>
    </xf>
    <xf numFmtId="0" fontId="6" fillId="0" borderId="1" xfId="0" applyFont="1" applyBorder="1" applyAlignment="1">
      <alignment horizontal="justify" vertical="center" wrapText="1"/>
    </xf>
    <xf numFmtId="1" fontId="9" fillId="2" borderId="1" xfId="0" applyNumberFormat="1" applyFont="1" applyFill="1" applyBorder="1" applyAlignment="1">
      <alignment vertical="center"/>
    </xf>
    <xf numFmtId="0" fontId="9" fillId="2" borderId="1" xfId="0" applyFont="1" applyFill="1" applyBorder="1" applyAlignment="1">
      <alignment horizontal="left" vertical="center"/>
    </xf>
    <xf numFmtId="0" fontId="1" fillId="5" borderId="5" xfId="0" applyFont="1" applyFill="1" applyBorder="1" applyAlignment="1">
      <alignment horizontal="left" vertical="center" wrapText="1"/>
    </xf>
    <xf numFmtId="0" fontId="10" fillId="0" borderId="5" xfId="0" applyFont="1" applyFill="1" applyBorder="1" applyAlignment="1">
      <alignment horizontal="justify" vertical="center" wrapText="1"/>
    </xf>
    <xf numFmtId="0" fontId="32" fillId="5" borderId="5" xfId="0" applyFont="1" applyFill="1" applyBorder="1" applyAlignment="1">
      <alignment horizontal="left" vertical="center" wrapText="1"/>
    </xf>
    <xf numFmtId="0" fontId="10" fillId="0" borderId="1" xfId="0" applyFont="1" applyFill="1" applyBorder="1" applyAlignment="1">
      <alignment vertical="center" wrapText="1"/>
    </xf>
    <xf numFmtId="0" fontId="32" fillId="5" borderId="1" xfId="0" applyFont="1" applyFill="1" applyBorder="1" applyAlignment="1">
      <alignment horizontal="left" vertical="center" wrapText="1"/>
    </xf>
    <xf numFmtId="164" fontId="10" fillId="0" borderId="1" xfId="0" applyNumberFormat="1" applyFont="1" applyBorder="1" applyAlignment="1">
      <alignment horizontal="center" vertical="center" wrapText="1"/>
    </xf>
    <xf numFmtId="0" fontId="9" fillId="2" borderId="1" xfId="0" applyFont="1" applyFill="1" applyBorder="1" applyAlignment="1">
      <alignment horizontal="left" vertical="top" wrapText="1"/>
    </xf>
    <xf numFmtId="9" fontId="10" fillId="2" borderId="1" xfId="0" applyNumberFormat="1" applyFont="1" applyFill="1" applyBorder="1" applyAlignment="1">
      <alignment horizontal="left" vertical="top" wrapText="1"/>
    </xf>
    <xf numFmtId="0" fontId="9" fillId="0"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6" fillId="0" borderId="1" xfId="0" applyFont="1" applyBorder="1" applyAlignment="1">
      <alignment horizontal="left" vertical="top" wrapText="1"/>
    </xf>
    <xf numFmtId="0" fontId="1" fillId="2" borderId="0" xfId="0" applyFont="1" applyFill="1" applyAlignment="1">
      <alignment horizontal="center" vertical="center"/>
    </xf>
    <xf numFmtId="0" fontId="6" fillId="5" borderId="1" xfId="0" applyFont="1" applyFill="1" applyBorder="1" applyAlignment="1">
      <alignment horizontal="center" vertical="center"/>
    </xf>
    <xf numFmtId="1" fontId="1" fillId="2" borderId="0" xfId="0" applyNumberFormat="1" applyFont="1" applyFill="1" applyAlignment="1">
      <alignment horizontal="center" vertical="center"/>
    </xf>
    <xf numFmtId="0" fontId="8" fillId="6" borderId="1" xfId="0" applyFont="1" applyFill="1" applyBorder="1" applyAlignment="1">
      <alignment horizontal="left" vertical="top"/>
    </xf>
    <xf numFmtId="0" fontId="9" fillId="2" borderId="0" xfId="0" applyFont="1" applyFill="1" applyAlignment="1">
      <alignment vertical="top"/>
    </xf>
    <xf numFmtId="0" fontId="34" fillId="0" borderId="5" xfId="0" applyFont="1" applyFill="1" applyBorder="1" applyAlignment="1">
      <alignment horizontal="left" vertical="center" wrapText="1"/>
    </xf>
    <xf numFmtId="0" fontId="9" fillId="2" borderId="1" xfId="0" applyFont="1" applyFill="1" applyBorder="1" applyAlignment="1">
      <alignment vertical="top" wrapText="1"/>
    </xf>
    <xf numFmtId="0" fontId="6" fillId="5" borderId="1" xfId="0" applyFont="1" applyFill="1" applyBorder="1" applyAlignment="1">
      <alignment horizontal="center" wrapText="1"/>
    </xf>
    <xf numFmtId="0" fontId="28" fillId="5" borderId="1" xfId="0" applyFont="1" applyFill="1" applyBorder="1" applyAlignment="1">
      <alignment horizontal="center" wrapText="1"/>
    </xf>
    <xf numFmtId="1" fontId="6" fillId="6" borderId="1" xfId="4" applyNumberFormat="1" applyFont="1" applyFill="1" applyBorder="1" applyAlignment="1">
      <alignment horizontal="center" wrapText="1"/>
    </xf>
    <xf numFmtId="0" fontId="9" fillId="2" borderId="0" xfId="0" applyFont="1" applyFill="1" applyAlignment="1">
      <alignment horizontal="center"/>
    </xf>
    <xf numFmtId="2" fontId="10" fillId="0" borderId="1" xfId="0" applyNumberFormat="1" applyFont="1" applyBorder="1" applyAlignment="1">
      <alignment horizontal="center" vertical="center" wrapText="1"/>
    </xf>
    <xf numFmtId="1" fontId="10" fillId="0" borderId="2" xfId="0" applyNumberFormat="1" applyFont="1" applyBorder="1" applyAlignment="1">
      <alignment vertical="center" wrapText="1"/>
    </xf>
    <xf numFmtId="9" fontId="10" fillId="5" borderId="2" xfId="3" applyFont="1" applyFill="1" applyBorder="1" applyAlignment="1">
      <alignment horizontal="center" vertical="center" wrapText="1"/>
    </xf>
    <xf numFmtId="1" fontId="10" fillId="0" borderId="1" xfId="0" applyNumberFormat="1" applyFont="1" applyBorder="1" applyAlignment="1">
      <alignment vertical="center" wrapText="1"/>
    </xf>
    <xf numFmtId="0" fontId="14" fillId="11" borderId="5" xfId="0" applyFont="1" applyFill="1" applyBorder="1" applyAlignment="1">
      <alignment horizontal="center" vertical="center" wrapText="1"/>
    </xf>
    <xf numFmtId="0" fontId="14" fillId="11" borderId="9"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 fillId="0" borderId="0" xfId="0" applyFont="1" applyAlignment="1">
      <alignment horizontal="left" vertical="top" wrapText="1"/>
    </xf>
    <xf numFmtId="0" fontId="10" fillId="0" borderId="5" xfId="0" applyFont="1" applyBorder="1" applyAlignment="1">
      <alignment horizontal="left" vertical="top" wrapText="1"/>
    </xf>
    <xf numFmtId="0" fontId="10" fillId="0" borderId="2" xfId="0" applyFont="1" applyBorder="1" applyAlignment="1">
      <alignment horizontal="left" vertical="top" wrapText="1"/>
    </xf>
    <xf numFmtId="1" fontId="10" fillId="0" borderId="5"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9" fontId="9" fillId="5" borderId="5" xfId="3" applyFont="1" applyFill="1" applyBorder="1" applyAlignment="1">
      <alignment horizontal="center" vertical="center" wrapText="1"/>
    </xf>
    <xf numFmtId="9" fontId="9" fillId="5" borderId="2" xfId="3" applyFont="1" applyFill="1" applyBorder="1" applyAlignment="1">
      <alignment horizontal="center" vertical="center" wrapText="1"/>
    </xf>
    <xf numFmtId="0" fontId="9" fillId="0" borderId="11"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6" xfId="0" applyFont="1" applyBorder="1" applyAlignment="1">
      <alignment horizontal="justify" vertical="center" wrapText="1"/>
    </xf>
    <xf numFmtId="0" fontId="11" fillId="7" borderId="8" xfId="0" applyFont="1" applyFill="1" applyBorder="1" applyAlignment="1">
      <alignment horizontal="center" vertical="center"/>
    </xf>
    <xf numFmtId="0" fontId="11" fillId="7" borderId="0" xfId="0" applyFont="1" applyFill="1" applyAlignment="1">
      <alignment horizontal="center" vertical="center"/>
    </xf>
    <xf numFmtId="0" fontId="11" fillId="7" borderId="7" xfId="0" applyFont="1" applyFill="1" applyBorder="1" applyAlignment="1">
      <alignment horizontal="center" vertical="center"/>
    </xf>
    <xf numFmtId="0" fontId="23" fillId="5" borderId="10" xfId="0" applyFont="1" applyFill="1" applyBorder="1" applyAlignment="1">
      <alignment horizontal="left" vertical="center" wrapText="1"/>
    </xf>
    <xf numFmtId="0" fontId="23" fillId="5" borderId="6" xfId="0" applyFont="1" applyFill="1" applyBorder="1" applyAlignment="1">
      <alignment horizontal="left" vertical="center" wrapText="1"/>
    </xf>
    <xf numFmtId="0" fontId="22" fillId="9" borderId="1" xfId="0" applyFont="1" applyFill="1" applyBorder="1" applyAlignment="1">
      <alignment horizontal="center" vertical="center"/>
    </xf>
    <xf numFmtId="1" fontId="7" fillId="8"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xf>
    <xf numFmtId="9" fontId="7" fillId="8" borderId="5" xfId="3" applyFont="1" applyFill="1" applyBorder="1" applyAlignment="1">
      <alignment horizontal="center" vertical="center" wrapText="1"/>
    </xf>
    <xf numFmtId="9" fontId="7" fillId="8" borderId="2" xfId="3" applyFont="1" applyFill="1" applyBorder="1" applyAlignment="1">
      <alignment horizontal="center" vertical="center" wrapText="1"/>
    </xf>
    <xf numFmtId="0" fontId="11" fillId="7" borderId="0" xfId="0" applyFont="1" applyFill="1" applyAlignment="1">
      <alignment horizontal="center"/>
    </xf>
    <xf numFmtId="0" fontId="25" fillId="9" borderId="1" xfId="0" applyFont="1" applyFill="1" applyBorder="1" applyAlignment="1">
      <alignment horizontal="center" vertical="center" wrapText="1"/>
    </xf>
    <xf numFmtId="0" fontId="26" fillId="2" borderId="12" xfId="0" applyFont="1" applyFill="1" applyBorder="1" applyAlignment="1">
      <alignment horizontal="left" vertical="center"/>
    </xf>
    <xf numFmtId="0" fontId="25" fillId="9" borderId="11" xfId="0" applyFont="1" applyFill="1" applyBorder="1" applyAlignment="1">
      <alignment horizontal="center" vertical="center" wrapText="1"/>
    </xf>
    <xf numFmtId="0" fontId="25" fillId="9" borderId="4"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9"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0" borderId="5" xfId="0" applyFont="1" applyBorder="1" applyAlignment="1">
      <alignment horizontal="center" vertical="center" wrapText="1"/>
    </xf>
    <xf numFmtId="0" fontId="24" fillId="0" borderId="2" xfId="0" applyFont="1" applyBorder="1" applyAlignment="1">
      <alignment horizontal="center" vertical="center" wrapText="1"/>
    </xf>
    <xf numFmtId="0" fontId="29" fillId="5" borderId="5" xfId="0" applyFont="1" applyFill="1" applyBorder="1" applyAlignment="1">
      <alignment horizontal="left" vertical="center" wrapText="1"/>
    </xf>
    <xf numFmtId="0" fontId="29" fillId="5" borderId="9" xfId="0" applyFont="1" applyFill="1" applyBorder="1" applyAlignment="1">
      <alignment horizontal="left" vertical="center" wrapText="1"/>
    </xf>
    <xf numFmtId="0" fontId="29" fillId="5" borderId="2" xfId="0" applyFont="1" applyFill="1" applyBorder="1" applyAlignment="1">
      <alignment horizontal="left" vertical="center" wrapText="1"/>
    </xf>
    <xf numFmtId="0" fontId="24" fillId="2" borderId="9" xfId="0" applyFont="1" applyFill="1" applyBorder="1" applyAlignment="1">
      <alignment horizontal="center" vertical="center" wrapText="1"/>
    </xf>
    <xf numFmtId="0" fontId="6" fillId="8" borderId="1" xfId="0" applyFont="1" applyFill="1" applyBorder="1" applyAlignment="1">
      <alignment horizontal="center" vertical="center"/>
    </xf>
    <xf numFmtId="9" fontId="6" fillId="8" borderId="5" xfId="3" applyFont="1" applyFill="1" applyBorder="1" applyAlignment="1">
      <alignment horizontal="center" vertical="center" wrapText="1"/>
    </xf>
    <xf numFmtId="9" fontId="6" fillId="8" borderId="2" xfId="3" applyFont="1" applyFill="1" applyBorder="1" applyAlignment="1">
      <alignment horizontal="center" vertical="center" wrapText="1"/>
    </xf>
    <xf numFmtId="0" fontId="22" fillId="9" borderId="1" xfId="0" applyFont="1" applyFill="1" applyBorder="1" applyAlignment="1">
      <alignment horizontal="center" vertical="center" wrapText="1"/>
    </xf>
    <xf numFmtId="0" fontId="31" fillId="0" borderId="1" xfId="0" applyFont="1" applyBorder="1" applyAlignment="1">
      <alignment horizontal="center" vertical="center"/>
    </xf>
    <xf numFmtId="0" fontId="26" fillId="12" borderId="1" xfId="0" applyFont="1" applyFill="1" applyBorder="1" applyAlignment="1">
      <alignment horizontal="left"/>
    </xf>
    <xf numFmtId="0" fontId="32" fillId="0" borderId="11" xfId="0" applyFont="1" applyBorder="1" applyAlignment="1">
      <alignment horizontal="center"/>
    </xf>
    <xf numFmtId="0" fontId="32" fillId="0" borderId="13" xfId="0" applyFont="1" applyBorder="1" applyAlignment="1">
      <alignment horizontal="center"/>
    </xf>
    <xf numFmtId="0" fontId="32" fillId="0" borderId="4" xfId="0" applyFont="1" applyBorder="1" applyAlignment="1">
      <alignment horizontal="center"/>
    </xf>
    <xf numFmtId="0" fontId="32" fillId="0" borderId="1" xfId="0" applyFont="1" applyBorder="1" applyAlignment="1">
      <alignment horizontal="center"/>
    </xf>
    <xf numFmtId="14" fontId="32" fillId="0" borderId="1" xfId="0" applyNumberFormat="1" applyFont="1" applyBorder="1" applyAlignment="1">
      <alignment horizontal="center"/>
    </xf>
    <xf numFmtId="0" fontId="32" fillId="12" borderId="11" xfId="0" applyFont="1" applyFill="1" applyBorder="1" applyAlignment="1">
      <alignment horizontal="center"/>
    </xf>
    <xf numFmtId="0" fontId="32" fillId="12" borderId="4" xfId="0" applyFont="1" applyFill="1" applyBorder="1" applyAlignment="1">
      <alignment horizontal="center"/>
    </xf>
    <xf numFmtId="0" fontId="32" fillId="0" borderId="11" xfId="0" applyFont="1" applyBorder="1" applyAlignment="1">
      <alignment horizontal="left" vertical="top" wrapText="1"/>
    </xf>
    <xf numFmtId="0" fontId="32" fillId="0" borderId="13" xfId="0" applyFont="1" applyBorder="1" applyAlignment="1">
      <alignment horizontal="left" vertical="top" wrapText="1"/>
    </xf>
    <xf numFmtId="0" fontId="32" fillId="0" borderId="4" xfId="0" applyFont="1" applyBorder="1" applyAlignment="1">
      <alignment horizontal="left" vertical="top" wrapText="1"/>
    </xf>
    <xf numFmtId="0" fontId="26" fillId="0" borderId="1" xfId="0" applyFont="1" applyBorder="1" applyAlignment="1">
      <alignment horizontal="center"/>
    </xf>
    <xf numFmtId="0" fontId="26" fillId="12" borderId="1" xfId="0"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33" fillId="9" borderId="11" xfId="0" applyFont="1" applyFill="1" applyBorder="1" applyAlignment="1">
      <alignment horizontal="center"/>
    </xf>
    <xf numFmtId="0" fontId="33" fillId="9" borderId="13" xfId="0" applyFont="1" applyFill="1" applyBorder="1" applyAlignment="1">
      <alignment horizontal="center"/>
    </xf>
    <xf numFmtId="0" fontId="33" fillId="9" borderId="4" xfId="0" applyFont="1" applyFill="1" applyBorder="1" applyAlignment="1">
      <alignment horizontal="center"/>
    </xf>
    <xf numFmtId="1" fontId="7" fillId="8" borderId="1" xfId="4"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34" fillId="5" borderId="10" xfId="0" applyFont="1" applyFill="1" applyBorder="1" applyAlignment="1">
      <alignment horizontal="center" vertical="center" wrapText="1"/>
    </xf>
    <xf numFmtId="0" fontId="34" fillId="5" borderId="6" xfId="0" applyFont="1" applyFill="1" applyBorder="1" applyAlignment="1">
      <alignment horizontal="center" vertical="center" wrapText="1"/>
    </xf>
    <xf numFmtId="0" fontId="26" fillId="2" borderId="14"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16" xfId="0" applyFont="1" applyFill="1" applyBorder="1" applyAlignment="1">
      <alignment horizontal="left" vertical="center"/>
    </xf>
    <xf numFmtId="0" fontId="25"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9" fillId="2" borderId="5" xfId="0" applyFont="1" applyFill="1" applyBorder="1" applyAlignment="1">
      <alignment horizontal="left" vertical="top" wrapText="1"/>
    </xf>
    <xf numFmtId="0" fontId="9" fillId="2" borderId="2" xfId="0" applyFont="1" applyFill="1" applyBorder="1" applyAlignment="1">
      <alignment horizontal="left" vertical="top" wrapText="1"/>
    </xf>
    <xf numFmtId="0" fontId="27" fillId="5" borderId="5" xfId="0" applyFont="1" applyFill="1" applyBorder="1" applyAlignment="1">
      <alignment horizontal="left" vertical="top" wrapText="1"/>
    </xf>
    <xf numFmtId="0" fontId="27" fillId="5" borderId="2" xfId="0" applyFont="1" applyFill="1" applyBorder="1" applyAlignment="1">
      <alignment horizontal="left" vertical="top" wrapText="1"/>
    </xf>
    <xf numFmtId="0" fontId="25" fillId="5" borderId="10" xfId="0" applyFont="1" applyFill="1" applyBorder="1" applyAlignment="1">
      <alignment horizontal="left" vertical="top" wrapText="1"/>
    </xf>
    <xf numFmtId="0" fontId="25" fillId="5" borderId="7" xfId="0" applyFont="1" applyFill="1" applyBorder="1" applyAlignment="1">
      <alignment horizontal="left" vertical="top" wrapText="1"/>
    </xf>
    <xf numFmtId="0" fontId="25" fillId="5" borderId="5" xfId="0" applyFont="1" applyFill="1" applyBorder="1" applyAlignment="1">
      <alignment horizontal="left" vertical="top" wrapText="1"/>
    </xf>
    <xf numFmtId="0" fontId="25" fillId="5" borderId="9" xfId="0" applyFont="1" applyFill="1" applyBorder="1" applyAlignment="1">
      <alignment horizontal="left" vertical="top" wrapText="1"/>
    </xf>
    <xf numFmtId="0" fontId="25" fillId="5" borderId="2"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2" xfId="0" applyFont="1" applyFill="1" applyBorder="1" applyAlignment="1">
      <alignment horizontal="left" vertical="top" wrapText="1"/>
    </xf>
    <xf numFmtId="0" fontId="17" fillId="6" borderId="4" xfId="0" applyFont="1" applyFill="1" applyBorder="1" applyAlignment="1">
      <alignment horizontal="center" vertical="center" wrapText="1"/>
    </xf>
    <xf numFmtId="1" fontId="17" fillId="8" borderId="1" xfId="0" applyNumberFormat="1" applyFont="1" applyFill="1" applyBorder="1" applyAlignment="1">
      <alignment horizontal="center" vertical="center" wrapText="1"/>
    </xf>
    <xf numFmtId="0" fontId="9" fillId="0" borderId="11" xfId="0" applyFont="1" applyBorder="1" applyAlignment="1">
      <alignment horizontal="left" vertical="top" wrapText="1"/>
    </xf>
    <xf numFmtId="0" fontId="9" fillId="0" borderId="13" xfId="0" applyFont="1" applyBorder="1" applyAlignment="1">
      <alignment horizontal="left" vertical="top" wrapText="1"/>
    </xf>
    <xf numFmtId="0" fontId="9" fillId="0" borderId="4" xfId="0" applyFont="1" applyBorder="1" applyAlignment="1">
      <alignment horizontal="left" vertical="top" wrapText="1"/>
    </xf>
    <xf numFmtId="0" fontId="25" fillId="9" borderId="1" xfId="0" applyFont="1" applyFill="1" applyBorder="1" applyAlignment="1">
      <alignment horizontal="left" vertical="top" wrapText="1"/>
    </xf>
    <xf numFmtId="0" fontId="26" fillId="2" borderId="12" xfId="0" applyFont="1" applyFill="1" applyBorder="1" applyAlignment="1">
      <alignment horizontal="left" vertical="top"/>
    </xf>
    <xf numFmtId="0" fontId="25" fillId="9" borderId="11" xfId="0" applyFont="1" applyFill="1" applyBorder="1" applyAlignment="1">
      <alignment horizontal="left" vertical="top" wrapText="1"/>
    </xf>
    <xf numFmtId="0" fontId="25" fillId="9" borderId="4" xfId="0" applyFont="1" applyFill="1" applyBorder="1" applyAlignment="1">
      <alignment horizontal="left" vertical="top" wrapText="1"/>
    </xf>
    <xf numFmtId="0" fontId="32" fillId="5" borderId="5" xfId="0" applyFont="1" applyFill="1" applyBorder="1" applyAlignment="1">
      <alignment horizontal="left" vertical="center" wrapText="1"/>
    </xf>
    <xf numFmtId="0" fontId="32" fillId="5" borderId="9" xfId="0" applyFont="1" applyFill="1" applyBorder="1" applyAlignment="1">
      <alignment horizontal="left" vertical="center" wrapText="1"/>
    </xf>
    <xf numFmtId="0" fontId="32" fillId="5" borderId="2" xfId="0" applyFont="1" applyFill="1" applyBorder="1" applyAlignment="1">
      <alignment horizontal="left" vertical="center" wrapText="1"/>
    </xf>
    <xf numFmtId="0" fontId="7" fillId="6" borderId="5"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5" borderId="5" xfId="0" applyFont="1" applyFill="1" applyBorder="1" applyAlignment="1">
      <alignment horizontal="left" vertical="center" wrapText="1"/>
    </xf>
    <xf numFmtId="0" fontId="1" fillId="5" borderId="2" xfId="0" applyFont="1" applyFill="1" applyBorder="1" applyAlignment="1">
      <alignment horizontal="left" vertical="center" wrapText="1"/>
    </xf>
    <xf numFmtId="0" fontId="28" fillId="2" borderId="11"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32" fillId="0" borderId="11" xfId="0" applyFont="1" applyBorder="1" applyAlignment="1">
      <alignment horizontal="justify" vertical="center" wrapText="1"/>
    </xf>
    <xf numFmtId="0" fontId="32" fillId="0" borderId="13" xfId="0" applyFont="1" applyBorder="1" applyAlignment="1">
      <alignment horizontal="justify" vertical="center" wrapText="1"/>
    </xf>
    <xf numFmtId="0" fontId="32" fillId="0" borderId="4" xfId="0" applyFont="1" applyBorder="1" applyAlignment="1">
      <alignment horizontal="justify" vertical="center" wrapText="1"/>
    </xf>
    <xf numFmtId="0" fontId="26" fillId="2" borderId="11" xfId="0" applyFont="1" applyFill="1" applyBorder="1" applyAlignment="1">
      <alignment horizontal="left" vertical="center"/>
    </xf>
    <xf numFmtId="0" fontId="26" fillId="2" borderId="19" xfId="0" applyFont="1" applyFill="1" applyBorder="1" applyAlignment="1">
      <alignment horizontal="left" vertical="center"/>
    </xf>
    <xf numFmtId="0" fontId="10" fillId="0" borderId="1" xfId="0" applyFont="1" applyFill="1" applyBorder="1" applyAlignment="1">
      <alignment horizontal="left" vertical="center" wrapText="1"/>
    </xf>
    <xf numFmtId="164" fontId="7" fillId="9" borderId="1" xfId="0" applyNumberFormat="1" applyFont="1" applyFill="1" applyBorder="1" applyAlignment="1">
      <alignment horizontal="center" vertical="center" wrapText="1"/>
    </xf>
    <xf numFmtId="9" fontId="14" fillId="6" borderId="1" xfId="3" applyFont="1" applyFill="1" applyBorder="1" applyAlignment="1">
      <alignment horizontal="center" vertical="center" wrapText="1"/>
    </xf>
    <xf numFmtId="9" fontId="38" fillId="5" borderId="1" xfId="3" applyFont="1" applyFill="1" applyBorder="1" applyAlignment="1">
      <alignment horizontal="center" vertical="center" wrapText="1"/>
    </xf>
    <xf numFmtId="9" fontId="38" fillId="2" borderId="0" xfId="3" applyFont="1" applyFill="1" applyAlignment="1">
      <alignment horizontal="left" vertical="top"/>
    </xf>
    <xf numFmtId="0" fontId="19" fillId="6" borderId="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1" fontId="2" fillId="0" borderId="0" xfId="0" applyNumberFormat="1" applyFont="1" applyFill="1" applyBorder="1" applyAlignment="1">
      <alignment horizontal="center" vertical="center" wrapText="1"/>
    </xf>
    <xf numFmtId="9" fontId="2" fillId="0" borderId="0" xfId="3" applyFont="1" applyFill="1" applyBorder="1" applyAlignment="1">
      <alignment horizontal="center" vertical="center"/>
    </xf>
    <xf numFmtId="0" fontId="2"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cellXfs>
  <cellStyles count="6">
    <cellStyle name="Estilo 1" xfId="5"/>
    <cellStyle name="Millares" xfId="4" builtinId="3"/>
    <cellStyle name="Normal" xfId="0" builtinId="0"/>
    <cellStyle name="Normal 2 14" xfId="1"/>
    <cellStyle name="Normal 3" xfId="2"/>
    <cellStyle name="Porcentaje" xfId="3" builtinId="5"/>
  </cellStyles>
  <dxfs count="90">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9900"/>
        </patternFill>
      </fill>
    </dxf>
    <dxf>
      <fill>
        <patternFill>
          <bgColor rgb="FFFF0000"/>
        </patternFill>
      </fill>
    </dxf>
    <dxf>
      <fill>
        <patternFill>
          <bgColor rgb="FFFFC000"/>
        </patternFill>
      </fill>
    </dxf>
    <dxf>
      <fill>
        <patternFill>
          <bgColor rgb="FF009900"/>
        </patternFill>
      </fill>
    </dxf>
    <dxf>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s>
  <tableStyles count="0" defaultTableStyle="TableStyleMedium2" defaultPivotStyle="PivotStyleLight16"/>
  <colors>
    <mruColors>
      <color rgb="FF008000"/>
      <color rgb="FF009900"/>
      <color rgb="FF16D448"/>
      <color rgb="FFFFFF66"/>
      <color rgb="FFF8F200"/>
      <color rgb="FFEAF5E3"/>
      <color rgb="FFFFFF00"/>
      <color rgb="FFDDEED2"/>
      <color rgb="FFCAE4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s-ES" sz="1200" b="1">
                <a:solidFill>
                  <a:sysClr val="windowText" lastClr="000000"/>
                </a:solidFill>
              </a:rPr>
              <a:t>CONSOLIDADO CUMPLIMIENTO ACUMULADO  PLAN ANTICORRUPCION Y ATENCIÓN AL CIUDADANO 31</a:t>
            </a:r>
            <a:r>
              <a:rPr lang="es-ES" sz="1200" b="1" baseline="0">
                <a:solidFill>
                  <a:sysClr val="windowText" lastClr="000000"/>
                </a:solidFill>
              </a:rPr>
              <a:t> DICIEMBRE  </a:t>
            </a:r>
            <a:r>
              <a:rPr lang="es-ES" sz="1200" b="1">
                <a:solidFill>
                  <a:sysClr val="windowText" lastClr="000000"/>
                </a:solidFill>
              </a:rPr>
              <a:t>2023</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s-ES"/>
        </a:p>
      </c:txPr>
    </c:title>
    <c:autoTitleDeleted val="0"/>
    <c:plotArea>
      <c:layout>
        <c:manualLayout>
          <c:layoutTarget val="inner"/>
          <c:xMode val="edge"/>
          <c:yMode val="edge"/>
          <c:x val="4.9029007529254126E-2"/>
          <c:y val="0.17268202233372618"/>
          <c:w val="0.86830584527060584"/>
          <c:h val="0.25057417165738055"/>
        </c:manualLayout>
      </c:layout>
      <c:barChart>
        <c:barDir val="col"/>
        <c:grouping val="clustered"/>
        <c:varyColors val="0"/>
        <c:ser>
          <c:idx val="0"/>
          <c:order val="0"/>
          <c:tx>
            <c:strRef>
              <c:f>'Consolidado de Cumplimiento 23'!$B$4</c:f>
              <c:strCache>
                <c:ptCount val="1"/>
                <c:pt idx="0">
                  <c:v>Actividades programadas 2023</c:v>
                </c:pt>
              </c:strCache>
            </c:strRef>
          </c:tx>
          <c:spPr>
            <a:solidFill>
              <a:schemeClr val="accent1"/>
            </a:solidFill>
            <a:ln>
              <a:noFill/>
            </a:ln>
            <a:effectLst/>
          </c:spPr>
          <c:invertIfNegative val="0"/>
          <c:cat>
            <c:strRef>
              <c:f>'Consolidado de Cumplimiento 23'!$A$5:$A$10</c:f>
              <c:strCache>
                <c:ptCount val="6"/>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pt idx="5">
                  <c:v> Cumplimiento </c:v>
                </c:pt>
              </c:strCache>
            </c:strRef>
          </c:cat>
          <c:val>
            <c:numRef>
              <c:f>'Consolidado de Cumplimiento 23'!$B$5:$B$10</c:f>
              <c:numCache>
                <c:formatCode>0</c:formatCode>
                <c:ptCount val="6"/>
                <c:pt idx="0">
                  <c:v>12</c:v>
                </c:pt>
                <c:pt idx="1">
                  <c:v>22</c:v>
                </c:pt>
                <c:pt idx="2">
                  <c:v>41</c:v>
                </c:pt>
                <c:pt idx="3">
                  <c:v>21</c:v>
                </c:pt>
                <c:pt idx="4">
                  <c:v>17</c:v>
                </c:pt>
                <c:pt idx="5" formatCode="General">
                  <c:v>113</c:v>
                </c:pt>
              </c:numCache>
            </c:numRef>
          </c:val>
          <c:extLst>
            <c:ext xmlns:c16="http://schemas.microsoft.com/office/drawing/2014/chart" uri="{C3380CC4-5D6E-409C-BE32-E72D297353CC}">
              <c16:uniqueId val="{00000000-2BC8-4EFA-A540-DE419F2B3D3A}"/>
            </c:ext>
          </c:extLst>
        </c:ser>
        <c:ser>
          <c:idx val="1"/>
          <c:order val="1"/>
          <c:tx>
            <c:strRef>
              <c:f>'Consolidado de Cumplimiento 23'!$C$4</c:f>
              <c:strCache>
                <c:ptCount val="1"/>
                <c:pt idx="0">
                  <c:v>Actividades cumplidas</c:v>
                </c:pt>
              </c:strCache>
            </c:strRef>
          </c:tx>
          <c:spPr>
            <a:solidFill>
              <a:schemeClr val="accent2"/>
            </a:solidFill>
            <a:ln>
              <a:noFill/>
            </a:ln>
            <a:effectLst/>
          </c:spPr>
          <c:invertIfNegative val="0"/>
          <c:cat>
            <c:strRef>
              <c:f>'Consolidado de Cumplimiento 23'!$A$5:$A$10</c:f>
              <c:strCache>
                <c:ptCount val="6"/>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pt idx="5">
                  <c:v> Cumplimiento </c:v>
                </c:pt>
              </c:strCache>
            </c:strRef>
          </c:cat>
          <c:val>
            <c:numRef>
              <c:f>'Consolidado de Cumplimiento 23'!$C$5:$C$10</c:f>
              <c:numCache>
                <c:formatCode>0</c:formatCode>
                <c:ptCount val="6"/>
                <c:pt idx="0">
                  <c:v>12</c:v>
                </c:pt>
                <c:pt idx="1">
                  <c:v>10</c:v>
                </c:pt>
                <c:pt idx="2">
                  <c:v>37</c:v>
                </c:pt>
                <c:pt idx="3">
                  <c:v>21</c:v>
                </c:pt>
                <c:pt idx="4">
                  <c:v>14</c:v>
                </c:pt>
                <c:pt idx="5" formatCode="General">
                  <c:v>94</c:v>
                </c:pt>
              </c:numCache>
            </c:numRef>
          </c:val>
          <c:extLst>
            <c:ext xmlns:c16="http://schemas.microsoft.com/office/drawing/2014/chart" uri="{C3380CC4-5D6E-409C-BE32-E72D297353CC}">
              <c16:uniqueId val="{00000001-2BC8-4EFA-A540-DE419F2B3D3A}"/>
            </c:ext>
          </c:extLst>
        </c:ser>
        <c:dLbls>
          <c:showLegendKey val="0"/>
          <c:showVal val="0"/>
          <c:showCatName val="0"/>
          <c:showSerName val="0"/>
          <c:showPercent val="0"/>
          <c:showBubbleSize val="0"/>
        </c:dLbls>
        <c:gapWidth val="219"/>
        <c:overlap val="-27"/>
        <c:axId val="1158285792"/>
        <c:axId val="1158264160"/>
      </c:barChart>
      <c:lineChart>
        <c:grouping val="standard"/>
        <c:varyColors val="0"/>
        <c:ser>
          <c:idx val="2"/>
          <c:order val="2"/>
          <c:tx>
            <c:strRef>
              <c:f>'Consolidado de Cumplimiento 23'!$D$4</c:f>
              <c:strCache>
                <c:ptCount val="1"/>
                <c:pt idx="0">
                  <c:v>Porcentaje cumplimiento  Corte 31 diciembre 2023</c:v>
                </c:pt>
              </c:strCache>
            </c:strRef>
          </c:tx>
          <c:spPr>
            <a:ln w="28575" cap="rnd">
              <a:solidFill>
                <a:schemeClr val="accent1">
                  <a:lumMod val="50000"/>
                </a:schemeClr>
              </a:solidFill>
              <a:round/>
            </a:ln>
            <a:effectLst/>
          </c:spPr>
          <c:marker>
            <c:symbol val="none"/>
          </c:marker>
          <c:dLbls>
            <c:dLbl>
              <c:idx val="0"/>
              <c:layout>
                <c:manualLayout>
                  <c:x val="-2.7741081780490638E-2"/>
                  <c:y val="-6.55339743201996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BC8-4EFA-A540-DE419F2B3D3A}"/>
                </c:ext>
              </c:extLst>
            </c:dLbl>
            <c:dLbl>
              <c:idx val="1"/>
              <c:layout>
                <c:manualLayout>
                  <c:x val="-3.1704093463417925E-2"/>
                  <c:y val="-6.18931979690774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BC8-4EFA-A540-DE419F2B3D3A}"/>
                </c:ext>
              </c:extLst>
            </c:dLbl>
            <c:dLbl>
              <c:idx val="2"/>
              <c:layout>
                <c:manualLayout>
                  <c:x val="-3.5667105146345197E-2"/>
                  <c:y val="-5.461164526683310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BC8-4EFA-A540-DE419F2B3D3A}"/>
                </c:ext>
              </c:extLst>
            </c:dLbl>
            <c:dLbl>
              <c:idx val="3"/>
              <c:layout>
                <c:manualLayout>
                  <c:x val="-2.5759575939027109E-2"/>
                  <c:y val="-3.64077635112220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BC8-4EFA-A540-DE419F2B3D3A}"/>
                </c:ext>
              </c:extLst>
            </c:dLbl>
            <c:dLbl>
              <c:idx val="4"/>
              <c:layout>
                <c:manualLayout>
                  <c:x val="-5.9445175243910001E-3"/>
                  <c:y val="-2.18446581067332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BC8-4EFA-A540-DE419F2B3D3A}"/>
                </c:ext>
              </c:extLst>
            </c:dLbl>
            <c:dLbl>
              <c:idx val="5"/>
              <c:layout>
                <c:manualLayout>
                  <c:x val="-1.4530874975492181E-16"/>
                  <c:y val="-5.85683197143628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BC8-4EFA-A540-DE419F2B3D3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 de Cumplimiento 23'!$A$5:$A$10</c:f>
              <c:strCache>
                <c:ptCount val="6"/>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pt idx="5">
                  <c:v> Cumplimiento </c:v>
                </c:pt>
              </c:strCache>
            </c:strRef>
          </c:cat>
          <c:val>
            <c:numRef>
              <c:f>'Consolidado de Cumplimiento 23'!$D$5:$D$10</c:f>
              <c:numCache>
                <c:formatCode>0%</c:formatCode>
                <c:ptCount val="6"/>
                <c:pt idx="0">
                  <c:v>1</c:v>
                </c:pt>
                <c:pt idx="1">
                  <c:v>0.45454545454545453</c:v>
                </c:pt>
                <c:pt idx="2">
                  <c:v>0.90243902439024393</c:v>
                </c:pt>
                <c:pt idx="3">
                  <c:v>1</c:v>
                </c:pt>
                <c:pt idx="4">
                  <c:v>0.82352941176470584</c:v>
                </c:pt>
                <c:pt idx="5">
                  <c:v>0.83185840707964598</c:v>
                </c:pt>
              </c:numCache>
            </c:numRef>
          </c:val>
          <c:smooth val="0"/>
          <c:extLst>
            <c:ext xmlns:c16="http://schemas.microsoft.com/office/drawing/2014/chart" uri="{C3380CC4-5D6E-409C-BE32-E72D297353CC}">
              <c16:uniqueId val="{00000002-2BC8-4EFA-A540-DE419F2B3D3A}"/>
            </c:ext>
          </c:extLst>
        </c:ser>
        <c:dLbls>
          <c:showLegendKey val="0"/>
          <c:showVal val="0"/>
          <c:showCatName val="0"/>
          <c:showSerName val="0"/>
          <c:showPercent val="0"/>
          <c:showBubbleSize val="0"/>
        </c:dLbls>
        <c:marker val="1"/>
        <c:smooth val="0"/>
        <c:axId val="1158275392"/>
        <c:axId val="1158268320"/>
      </c:lineChart>
      <c:catAx>
        <c:axId val="115828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8264160"/>
        <c:crosses val="autoZero"/>
        <c:auto val="1"/>
        <c:lblAlgn val="ctr"/>
        <c:lblOffset val="100"/>
        <c:noMultiLvlLbl val="0"/>
      </c:catAx>
      <c:valAx>
        <c:axId val="1158264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8285792"/>
        <c:crosses val="autoZero"/>
        <c:crossBetween val="between"/>
      </c:valAx>
      <c:valAx>
        <c:axId val="1158268320"/>
        <c:scaling>
          <c:orientation val="minMax"/>
          <c:max val="1"/>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158275392"/>
        <c:crosses val="max"/>
        <c:crossBetween val="between"/>
        <c:majorUnit val="0.15000000000000002"/>
      </c:valAx>
      <c:catAx>
        <c:axId val="1158275392"/>
        <c:scaling>
          <c:orientation val="minMax"/>
        </c:scaling>
        <c:delete val="1"/>
        <c:axPos val="b"/>
        <c:numFmt formatCode="General" sourceLinked="1"/>
        <c:majorTickMark val="none"/>
        <c:minorTickMark val="none"/>
        <c:tickLblPos val="nextTo"/>
        <c:crossAx val="1158268320"/>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a:t>CONSOLIDADO CUMPLIMIENTO ACUMULADO  PLAN ANTICORRUPCION Y ATENCIÓN AL CIUDADANO 30 abril 2024</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029007529254126E-2"/>
          <c:y val="0.17268202233372618"/>
          <c:w val="0.86830584527060584"/>
          <c:h val="0.25057417165738055"/>
        </c:manualLayout>
      </c:layout>
      <c:barChart>
        <c:barDir val="col"/>
        <c:grouping val="clustered"/>
        <c:varyColors val="0"/>
        <c:ser>
          <c:idx val="0"/>
          <c:order val="0"/>
          <c:tx>
            <c:strRef>
              <c:f>'Consolidado de Cumplimiento 24'!$B$4</c:f>
              <c:strCache>
                <c:ptCount val="1"/>
                <c:pt idx="0">
                  <c:v>Actividades programadas 2024</c:v>
                </c:pt>
              </c:strCache>
            </c:strRef>
          </c:tx>
          <c:spPr>
            <a:solidFill>
              <a:schemeClr val="accent1"/>
            </a:solidFill>
            <a:ln>
              <a:noFill/>
            </a:ln>
            <a:effectLst/>
          </c:spPr>
          <c:invertIfNegative val="0"/>
          <c:cat>
            <c:strRef>
              <c:f>'Consolidado de Cumplimiento 24'!$A$5:$A$10</c:f>
              <c:strCache>
                <c:ptCount val="6"/>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pt idx="5">
                  <c:v> Cumplimiento </c:v>
                </c:pt>
              </c:strCache>
            </c:strRef>
          </c:cat>
          <c:val>
            <c:numRef>
              <c:f>'Consolidado de Cumplimiento 24'!$B$5:$B$10</c:f>
              <c:numCache>
                <c:formatCode>0</c:formatCode>
                <c:ptCount val="6"/>
                <c:pt idx="0">
                  <c:v>11</c:v>
                </c:pt>
                <c:pt idx="1">
                  <c:v>21</c:v>
                </c:pt>
                <c:pt idx="2">
                  <c:v>44</c:v>
                </c:pt>
                <c:pt idx="3">
                  <c:v>20</c:v>
                </c:pt>
                <c:pt idx="4">
                  <c:v>17</c:v>
                </c:pt>
                <c:pt idx="5" formatCode="General">
                  <c:v>113</c:v>
                </c:pt>
              </c:numCache>
            </c:numRef>
          </c:val>
          <c:extLst>
            <c:ext xmlns:c16="http://schemas.microsoft.com/office/drawing/2014/chart" uri="{C3380CC4-5D6E-409C-BE32-E72D297353CC}">
              <c16:uniqueId val="{00000000-372F-4091-8D76-2DE60F476642}"/>
            </c:ext>
          </c:extLst>
        </c:ser>
        <c:ser>
          <c:idx val="1"/>
          <c:order val="1"/>
          <c:tx>
            <c:strRef>
              <c:f>'Consolidado de Cumplimiento 24'!$C$4</c:f>
              <c:strCache>
                <c:ptCount val="1"/>
                <c:pt idx="0">
                  <c:v>Actividades cumplidas</c:v>
                </c:pt>
              </c:strCache>
            </c:strRef>
          </c:tx>
          <c:spPr>
            <a:solidFill>
              <a:schemeClr val="accent2"/>
            </a:solidFill>
            <a:ln>
              <a:noFill/>
            </a:ln>
            <a:effectLst/>
          </c:spPr>
          <c:invertIfNegative val="0"/>
          <c:cat>
            <c:strRef>
              <c:f>'Consolidado de Cumplimiento 24'!$A$5:$A$10</c:f>
              <c:strCache>
                <c:ptCount val="6"/>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pt idx="5">
                  <c:v> Cumplimiento </c:v>
                </c:pt>
              </c:strCache>
            </c:strRef>
          </c:cat>
          <c:val>
            <c:numRef>
              <c:f>'Consolidado de Cumplimiento 24'!$C$5:$C$10</c:f>
              <c:numCache>
                <c:formatCode>0.0</c:formatCode>
                <c:ptCount val="6"/>
                <c:pt idx="0" formatCode="0">
                  <c:v>2</c:v>
                </c:pt>
                <c:pt idx="1">
                  <c:v>1.83</c:v>
                </c:pt>
                <c:pt idx="2" formatCode="0">
                  <c:v>6</c:v>
                </c:pt>
                <c:pt idx="3" formatCode="0">
                  <c:v>6</c:v>
                </c:pt>
                <c:pt idx="4" formatCode="0">
                  <c:v>1</c:v>
                </c:pt>
                <c:pt idx="5">
                  <c:v>16.829999999999998</c:v>
                </c:pt>
              </c:numCache>
            </c:numRef>
          </c:val>
          <c:extLst>
            <c:ext xmlns:c16="http://schemas.microsoft.com/office/drawing/2014/chart" uri="{C3380CC4-5D6E-409C-BE32-E72D297353CC}">
              <c16:uniqueId val="{00000001-372F-4091-8D76-2DE60F476642}"/>
            </c:ext>
          </c:extLst>
        </c:ser>
        <c:dLbls>
          <c:showLegendKey val="0"/>
          <c:showVal val="0"/>
          <c:showCatName val="0"/>
          <c:showSerName val="0"/>
          <c:showPercent val="0"/>
          <c:showBubbleSize val="0"/>
        </c:dLbls>
        <c:gapWidth val="219"/>
        <c:overlap val="-27"/>
        <c:axId val="1158285792"/>
        <c:axId val="1158264160"/>
      </c:barChart>
      <c:lineChart>
        <c:grouping val="standard"/>
        <c:varyColors val="0"/>
        <c:ser>
          <c:idx val="2"/>
          <c:order val="2"/>
          <c:tx>
            <c:strRef>
              <c:f>'Consolidado de Cumplimiento 24'!$D$4</c:f>
              <c:strCache>
                <c:ptCount val="1"/>
                <c:pt idx="0">
                  <c:v>Porcentaje cumplimiento  Corte 30 abril 2024</c:v>
                </c:pt>
              </c:strCache>
            </c:strRef>
          </c:tx>
          <c:spPr>
            <a:ln w="28575" cap="rnd">
              <a:solidFill>
                <a:schemeClr val="accent1">
                  <a:lumMod val="50000"/>
                </a:schemeClr>
              </a:solidFill>
              <a:round/>
            </a:ln>
            <a:effectLst/>
          </c:spPr>
          <c:marker>
            <c:symbol val="none"/>
          </c:marker>
          <c:dLbls>
            <c:dLbl>
              <c:idx val="0"/>
              <c:layout>
                <c:manualLayout>
                  <c:x val="-2.7741081780490638E-2"/>
                  <c:y val="-6.55339743201996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72F-4091-8D76-2DE60F476642}"/>
                </c:ext>
              </c:extLst>
            </c:dLbl>
            <c:dLbl>
              <c:idx val="1"/>
              <c:layout>
                <c:manualLayout>
                  <c:x val="-3.1704093463417925E-2"/>
                  <c:y val="-6.18931979690774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72F-4091-8D76-2DE60F476642}"/>
                </c:ext>
              </c:extLst>
            </c:dLbl>
            <c:dLbl>
              <c:idx val="2"/>
              <c:layout>
                <c:manualLayout>
                  <c:x val="-3.5667105146345197E-2"/>
                  <c:y val="-5.461164526683310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72F-4091-8D76-2DE60F476642}"/>
                </c:ext>
              </c:extLst>
            </c:dLbl>
            <c:dLbl>
              <c:idx val="3"/>
              <c:layout>
                <c:manualLayout>
                  <c:x val="-2.5759575939027109E-2"/>
                  <c:y val="-3.64077635112220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72F-4091-8D76-2DE60F476642}"/>
                </c:ext>
              </c:extLst>
            </c:dLbl>
            <c:dLbl>
              <c:idx val="4"/>
              <c:layout>
                <c:manualLayout>
                  <c:x val="-5.9445175243910001E-3"/>
                  <c:y val="-2.18446581067332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72F-4091-8D76-2DE60F476642}"/>
                </c:ext>
              </c:extLst>
            </c:dLbl>
            <c:dLbl>
              <c:idx val="5"/>
              <c:layout>
                <c:manualLayout>
                  <c:x val="-1.4530874975492181E-16"/>
                  <c:y val="-5.85683197143628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72F-4091-8D76-2DE60F476642}"/>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 de Cumplimiento 24'!$A$5:$A$10</c:f>
              <c:strCache>
                <c:ptCount val="6"/>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pt idx="5">
                  <c:v> Cumplimiento </c:v>
                </c:pt>
              </c:strCache>
            </c:strRef>
          </c:cat>
          <c:val>
            <c:numRef>
              <c:f>'Consolidado de Cumplimiento 24'!$D$5:$D$10</c:f>
              <c:numCache>
                <c:formatCode>0%</c:formatCode>
                <c:ptCount val="6"/>
                <c:pt idx="0">
                  <c:v>0.18181818181818182</c:v>
                </c:pt>
                <c:pt idx="1">
                  <c:v>8.7142857142857147E-2</c:v>
                </c:pt>
                <c:pt idx="2">
                  <c:v>0.13636363636363635</c:v>
                </c:pt>
                <c:pt idx="3">
                  <c:v>0.3</c:v>
                </c:pt>
                <c:pt idx="4">
                  <c:v>5.8823529411764705E-2</c:v>
                </c:pt>
                <c:pt idx="5">
                  <c:v>0.14893805309734512</c:v>
                </c:pt>
              </c:numCache>
            </c:numRef>
          </c:val>
          <c:smooth val="0"/>
          <c:extLst>
            <c:ext xmlns:c16="http://schemas.microsoft.com/office/drawing/2014/chart" uri="{C3380CC4-5D6E-409C-BE32-E72D297353CC}">
              <c16:uniqueId val="{00000008-372F-4091-8D76-2DE60F476642}"/>
            </c:ext>
          </c:extLst>
        </c:ser>
        <c:dLbls>
          <c:showLegendKey val="0"/>
          <c:showVal val="0"/>
          <c:showCatName val="0"/>
          <c:showSerName val="0"/>
          <c:showPercent val="0"/>
          <c:showBubbleSize val="0"/>
        </c:dLbls>
        <c:marker val="1"/>
        <c:smooth val="0"/>
        <c:axId val="1158275392"/>
        <c:axId val="1158268320"/>
      </c:lineChart>
      <c:catAx>
        <c:axId val="115828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158264160"/>
        <c:crosses val="autoZero"/>
        <c:auto val="1"/>
        <c:lblAlgn val="ctr"/>
        <c:lblOffset val="100"/>
        <c:noMultiLvlLbl val="0"/>
      </c:catAx>
      <c:valAx>
        <c:axId val="1158264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158285792"/>
        <c:crosses val="autoZero"/>
        <c:crossBetween val="between"/>
      </c:valAx>
      <c:valAx>
        <c:axId val="1158268320"/>
        <c:scaling>
          <c:orientation val="minMax"/>
          <c:max val="1"/>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158275392"/>
        <c:crosses val="max"/>
        <c:crossBetween val="between"/>
        <c:majorUnit val="0.15000000000000002"/>
      </c:valAx>
      <c:catAx>
        <c:axId val="1158275392"/>
        <c:scaling>
          <c:orientation val="minMax"/>
        </c:scaling>
        <c:delete val="1"/>
        <c:axPos val="b"/>
        <c:numFmt formatCode="General" sourceLinked="1"/>
        <c:majorTickMark val="none"/>
        <c:minorTickMark val="none"/>
        <c:tickLblPos val="nextTo"/>
        <c:crossAx val="1158268320"/>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516466</xdr:colOff>
      <xdr:row>0</xdr:row>
      <xdr:rowOff>93133</xdr:rowOff>
    </xdr:from>
    <xdr:to>
      <xdr:col>0</xdr:col>
      <xdr:colOff>1583266</xdr:colOff>
      <xdr:row>2</xdr:row>
      <xdr:rowOff>208285</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16466" y="93133"/>
          <a:ext cx="1066800" cy="580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516466</xdr:colOff>
      <xdr:row>0</xdr:row>
      <xdr:rowOff>93133</xdr:rowOff>
    </xdr:from>
    <xdr:to>
      <xdr:col>0</xdr:col>
      <xdr:colOff>1583266</xdr:colOff>
      <xdr:row>2</xdr:row>
      <xdr:rowOff>116845</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16466" y="93133"/>
          <a:ext cx="1066800" cy="5799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36512</xdr:colOff>
      <xdr:row>0</xdr:row>
      <xdr:rowOff>111125</xdr:rowOff>
    </xdr:from>
    <xdr:to>
      <xdr:col>9</xdr:col>
      <xdr:colOff>581025</xdr:colOff>
      <xdr:row>0</xdr:row>
      <xdr:rowOff>882650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10689272" y="111125"/>
          <a:ext cx="1413193" cy="7715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504824</xdr:colOff>
      <xdr:row>0</xdr:row>
      <xdr:rowOff>187085</xdr:rowOff>
    </xdr:from>
    <xdr:to>
      <xdr:col>0</xdr:col>
      <xdr:colOff>1924049</xdr:colOff>
      <xdr:row>2</xdr:row>
      <xdr:rowOff>205262</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04824" y="187085"/>
          <a:ext cx="1419225" cy="7801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522142</xdr:colOff>
      <xdr:row>0</xdr:row>
      <xdr:rowOff>109153</xdr:rowOff>
    </xdr:from>
    <xdr:to>
      <xdr:col>0</xdr:col>
      <xdr:colOff>1941367</xdr:colOff>
      <xdr:row>2</xdr:row>
      <xdr:rowOff>203530</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22142" y="109153"/>
          <a:ext cx="1419225" cy="8563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522142</xdr:colOff>
      <xdr:row>0</xdr:row>
      <xdr:rowOff>109153</xdr:rowOff>
    </xdr:from>
    <xdr:to>
      <xdr:col>0</xdr:col>
      <xdr:colOff>1941367</xdr:colOff>
      <xdr:row>2</xdr:row>
      <xdr:rowOff>294970</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22142" y="109153"/>
          <a:ext cx="1419225" cy="8563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178859</xdr:colOff>
      <xdr:row>0</xdr:row>
      <xdr:rowOff>249554</xdr:rowOff>
    </xdr:from>
    <xdr:to>
      <xdr:col>0</xdr:col>
      <xdr:colOff>1177926</xdr:colOff>
      <xdr:row>2</xdr:row>
      <xdr:rowOff>50242</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859" y="249554"/>
          <a:ext cx="999067" cy="511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220136</xdr:colOff>
      <xdr:row>14</xdr:row>
      <xdr:rowOff>59267</xdr:rowOff>
    </xdr:from>
    <xdr:to>
      <xdr:col>13</xdr:col>
      <xdr:colOff>42335</xdr:colOff>
      <xdr:row>30</xdr:row>
      <xdr:rowOff>1</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178859</xdr:colOff>
      <xdr:row>0</xdr:row>
      <xdr:rowOff>249554</xdr:rowOff>
    </xdr:from>
    <xdr:to>
      <xdr:col>0</xdr:col>
      <xdr:colOff>1177926</xdr:colOff>
      <xdr:row>2</xdr:row>
      <xdr:rowOff>50242</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859" y="249554"/>
          <a:ext cx="999067" cy="509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702735</xdr:colOff>
      <xdr:row>0</xdr:row>
      <xdr:rowOff>203200</xdr:rowOff>
    </xdr:from>
    <xdr:to>
      <xdr:col>11</xdr:col>
      <xdr:colOff>711201</xdr:colOff>
      <xdr:row>11</xdr:row>
      <xdr:rowOff>25401</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etrosalud">
  <a:themeElements>
    <a:clrScheme name="Verde">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etrosalud" id="{DCEF4225-51D3-4F97-BBA6-873F8AB80245}" vid="{B86FE798-3CD5-4D89-A6F8-0D1E4250E0D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7"/>
  <sheetViews>
    <sheetView topLeftCell="A13" zoomScale="90" zoomScaleNormal="90" zoomScaleSheetLayoutView="84" workbookViewId="0">
      <selection sqref="A1:XFD3"/>
    </sheetView>
  </sheetViews>
  <sheetFormatPr baseColWidth="10" defaultColWidth="26.5" defaultRowHeight="15" x14ac:dyDescent="0.25"/>
  <cols>
    <col min="1" max="1" width="26.5" style="6"/>
    <col min="2" max="2" width="37.59765625" style="6" customWidth="1"/>
    <col min="3" max="3" width="43.296875" style="6" customWidth="1"/>
    <col min="4" max="4" width="31.3984375" style="6" customWidth="1"/>
    <col min="5" max="5" width="17.3984375" style="6" customWidth="1"/>
    <col min="6" max="6" width="19.3984375" style="38" customWidth="1"/>
    <col min="7" max="7" width="19.296875" style="38" customWidth="1"/>
    <col min="8" max="8" width="26.5" style="71"/>
    <col min="9" max="9" width="83.09765625" style="70" customWidth="1"/>
    <col min="10" max="16384" width="26.5" style="6"/>
  </cols>
  <sheetData>
    <row r="1" spans="1:10" x14ac:dyDescent="0.25">
      <c r="A1" s="172" t="s">
        <v>321</v>
      </c>
      <c r="B1" s="173"/>
      <c r="C1" s="173"/>
      <c r="D1" s="173"/>
      <c r="E1" s="173"/>
      <c r="F1" s="173"/>
      <c r="G1" s="173"/>
      <c r="H1" s="173"/>
      <c r="I1" s="174"/>
    </row>
    <row r="2" spans="1:10" ht="21.75" customHeight="1" x14ac:dyDescent="0.25">
      <c r="A2" s="182" t="s">
        <v>46</v>
      </c>
      <c r="B2" s="182"/>
      <c r="C2" s="182"/>
      <c r="D2" s="182"/>
      <c r="E2" s="182"/>
      <c r="F2" s="182"/>
      <c r="G2" s="182"/>
      <c r="H2" s="182"/>
      <c r="I2" s="182"/>
    </row>
    <row r="3" spans="1:10" ht="27.75" customHeight="1" x14ac:dyDescent="0.25">
      <c r="A3" s="172" t="s">
        <v>32</v>
      </c>
      <c r="B3" s="173"/>
      <c r="C3" s="173"/>
      <c r="D3" s="173"/>
      <c r="E3" s="173"/>
      <c r="F3" s="173"/>
      <c r="G3" s="173"/>
      <c r="H3" s="173"/>
      <c r="I3" s="174"/>
    </row>
    <row r="4" spans="1:10" ht="39" customHeight="1" x14ac:dyDescent="0.25">
      <c r="A4" s="177" t="s">
        <v>39</v>
      </c>
      <c r="B4" s="177"/>
      <c r="C4" s="177"/>
      <c r="D4" s="177"/>
      <c r="E4" s="177"/>
      <c r="F4" s="178" t="s">
        <v>115</v>
      </c>
      <c r="G4" s="178"/>
      <c r="H4" s="180" t="s">
        <v>19</v>
      </c>
      <c r="I4" s="179" t="s">
        <v>3</v>
      </c>
    </row>
    <row r="5" spans="1:10" ht="45" x14ac:dyDescent="0.25">
      <c r="A5" s="75" t="s">
        <v>2</v>
      </c>
      <c r="B5" s="75" t="s">
        <v>88</v>
      </c>
      <c r="C5" s="75" t="s">
        <v>89</v>
      </c>
      <c r="D5" s="75" t="s">
        <v>90</v>
      </c>
      <c r="E5" s="75" t="s">
        <v>91</v>
      </c>
      <c r="F5" s="74" t="s">
        <v>38</v>
      </c>
      <c r="G5" s="74" t="s">
        <v>0</v>
      </c>
      <c r="H5" s="181"/>
      <c r="I5" s="179"/>
    </row>
    <row r="6" spans="1:10" s="73" customFormat="1" ht="228.6" customHeight="1" x14ac:dyDescent="0.25">
      <c r="A6" s="76" t="s">
        <v>92</v>
      </c>
      <c r="B6" s="77" t="s">
        <v>93</v>
      </c>
      <c r="C6" s="78" t="s">
        <v>94</v>
      </c>
      <c r="D6" s="79" t="s">
        <v>95</v>
      </c>
      <c r="E6" s="80" t="s">
        <v>96</v>
      </c>
      <c r="F6" s="137">
        <v>2</v>
      </c>
      <c r="G6" s="137">
        <v>0</v>
      </c>
      <c r="H6" s="20">
        <f>+G6/F6</f>
        <v>0</v>
      </c>
      <c r="I6" s="68" t="s">
        <v>316</v>
      </c>
    </row>
    <row r="7" spans="1:10" ht="305.39999999999998" customHeight="1" x14ac:dyDescent="0.25">
      <c r="A7" s="81" t="s">
        <v>97</v>
      </c>
      <c r="B7" s="77" t="s">
        <v>36</v>
      </c>
      <c r="C7" s="78" t="s">
        <v>47</v>
      </c>
      <c r="D7" s="79" t="s">
        <v>95</v>
      </c>
      <c r="E7" s="80" t="s">
        <v>98</v>
      </c>
      <c r="F7" s="34">
        <v>1</v>
      </c>
      <c r="G7" s="34">
        <v>1</v>
      </c>
      <c r="H7" s="20">
        <f t="shared" ref="H7:H11" si="0">+G7/F7</f>
        <v>1</v>
      </c>
      <c r="I7" s="68" t="s">
        <v>317</v>
      </c>
    </row>
    <row r="8" spans="1:10" ht="52.2" customHeight="1" x14ac:dyDescent="0.25">
      <c r="A8" s="175" t="s">
        <v>99</v>
      </c>
      <c r="B8" s="78" t="s">
        <v>48</v>
      </c>
      <c r="C8" s="78" t="s">
        <v>100</v>
      </c>
      <c r="D8" s="79" t="s">
        <v>101</v>
      </c>
      <c r="E8" s="80">
        <v>45322</v>
      </c>
      <c r="F8" s="34">
        <v>1</v>
      </c>
      <c r="G8" s="34">
        <v>1</v>
      </c>
      <c r="H8" s="20">
        <f t="shared" si="0"/>
        <v>1</v>
      </c>
      <c r="I8" s="68" t="s">
        <v>318</v>
      </c>
    </row>
    <row r="9" spans="1:10" ht="181.8" customHeight="1" x14ac:dyDescent="0.25">
      <c r="A9" s="176"/>
      <c r="B9" s="78" t="s">
        <v>64</v>
      </c>
      <c r="C9" s="78" t="s">
        <v>102</v>
      </c>
      <c r="D9" s="79" t="s">
        <v>95</v>
      </c>
      <c r="E9" s="80" t="s">
        <v>103</v>
      </c>
      <c r="F9" s="67">
        <v>1</v>
      </c>
      <c r="G9" s="67">
        <v>0</v>
      </c>
      <c r="H9" s="20">
        <f t="shared" si="0"/>
        <v>0</v>
      </c>
      <c r="I9" s="68" t="s">
        <v>319</v>
      </c>
    </row>
    <row r="10" spans="1:10" ht="227.4" customHeight="1" x14ac:dyDescent="0.25">
      <c r="A10" s="81" t="s">
        <v>104</v>
      </c>
      <c r="B10" s="77" t="s">
        <v>105</v>
      </c>
      <c r="C10" s="78" t="s">
        <v>106</v>
      </c>
      <c r="D10" s="79" t="s">
        <v>95</v>
      </c>
      <c r="E10" s="82" t="s">
        <v>107</v>
      </c>
      <c r="F10" s="34">
        <v>3</v>
      </c>
      <c r="G10" s="34"/>
      <c r="H10" s="20">
        <f t="shared" si="0"/>
        <v>0</v>
      </c>
      <c r="I10" s="56" t="s">
        <v>320</v>
      </c>
      <c r="J10" s="8"/>
    </row>
    <row r="11" spans="1:10" ht="409.2" customHeight="1" x14ac:dyDescent="0.25">
      <c r="A11" s="83" t="s">
        <v>108</v>
      </c>
      <c r="B11" s="84" t="s">
        <v>49</v>
      </c>
      <c r="C11" s="78" t="s">
        <v>65</v>
      </c>
      <c r="D11" s="85" t="s">
        <v>56</v>
      </c>
      <c r="E11" s="82" t="s">
        <v>109</v>
      </c>
      <c r="F11" s="165">
        <v>3</v>
      </c>
      <c r="G11" s="165"/>
      <c r="H11" s="167">
        <f t="shared" si="0"/>
        <v>0</v>
      </c>
      <c r="I11" s="163" t="s">
        <v>86</v>
      </c>
    </row>
    <row r="12" spans="1:10" ht="126.6" customHeight="1" x14ac:dyDescent="0.25">
      <c r="A12" s="169" t="s">
        <v>110</v>
      </c>
      <c r="B12" s="170"/>
      <c r="C12" s="170"/>
      <c r="D12" s="170"/>
      <c r="E12" s="171"/>
      <c r="F12" s="166"/>
      <c r="G12" s="166"/>
      <c r="H12" s="168"/>
      <c r="I12" s="164"/>
    </row>
    <row r="13" spans="1:10" s="7" customFormat="1" ht="31.2" customHeight="1" x14ac:dyDescent="0.25">
      <c r="A13" s="183" t="s">
        <v>111</v>
      </c>
      <c r="B13" s="184" t="s">
        <v>112</v>
      </c>
      <c r="C13" s="184"/>
      <c r="D13" s="184" t="s">
        <v>112</v>
      </c>
      <c r="E13" s="184"/>
      <c r="F13" s="37">
        <f>SUM(F6:F11)</f>
        <v>11</v>
      </c>
      <c r="G13" s="37">
        <f>SUM(G6:G11)</f>
        <v>2</v>
      </c>
      <c r="H13" s="22">
        <f>AVERAGE(H6:H11)</f>
        <v>0.33333333333333331</v>
      </c>
      <c r="I13" s="69"/>
    </row>
    <row r="14" spans="1:10" ht="31.2" customHeight="1" x14ac:dyDescent="0.25">
      <c r="A14" s="183"/>
      <c r="B14" s="185" t="s">
        <v>113</v>
      </c>
      <c r="C14" s="186"/>
      <c r="D14" s="185" t="s">
        <v>114</v>
      </c>
      <c r="E14" s="186"/>
    </row>
    <row r="15" spans="1:10" x14ac:dyDescent="0.25">
      <c r="F15" s="38" t="s">
        <v>18</v>
      </c>
    </row>
    <row r="17" spans="10:11" x14ac:dyDescent="0.25">
      <c r="J17" s="6">
        <v>6</v>
      </c>
      <c r="K17" s="6">
        <f>I17/J17</f>
        <v>0</v>
      </c>
    </row>
  </sheetData>
  <mergeCells count="18">
    <mergeCell ref="A13:A14"/>
    <mergeCell ref="B13:C13"/>
    <mergeCell ref="D13:E13"/>
    <mergeCell ref="B14:C14"/>
    <mergeCell ref="D14:E14"/>
    <mergeCell ref="A1:I1"/>
    <mergeCell ref="A3:I3"/>
    <mergeCell ref="A8:A9"/>
    <mergeCell ref="A4:E4"/>
    <mergeCell ref="F4:G4"/>
    <mergeCell ref="I4:I5"/>
    <mergeCell ref="H4:H5"/>
    <mergeCell ref="A2:I2"/>
    <mergeCell ref="I11:I12"/>
    <mergeCell ref="F11:F12"/>
    <mergeCell ref="G11:G12"/>
    <mergeCell ref="H11:H12"/>
    <mergeCell ref="A12:E12"/>
  </mergeCells>
  <conditionalFormatting sqref="H6:H11 H13">
    <cfRule type="cellIs" dxfId="74" priority="1" operator="between">
      <formula>0.8</formula>
      <formula>1</formula>
    </cfRule>
    <cfRule type="cellIs" dxfId="73" priority="2" operator="between">
      <formula>0.6</formula>
      <formula>0.79</formula>
    </cfRule>
    <cfRule type="cellIs" dxfId="72" priority="3" operator="between">
      <formula>0</formula>
      <formula>0.59</formula>
    </cfRule>
  </conditionalFormatting>
  <pageMargins left="0.25" right="0.25" top="0.75" bottom="0.7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K16"/>
  <sheetViews>
    <sheetView topLeftCell="C16" zoomScaleNormal="100" zoomScaleSheetLayoutView="84" workbookViewId="0">
      <selection sqref="A1:XFD3"/>
    </sheetView>
  </sheetViews>
  <sheetFormatPr baseColWidth="10" defaultColWidth="11.3984375" defaultRowHeight="15" x14ac:dyDescent="0.25"/>
  <cols>
    <col min="1" max="1" width="23.5" style="10" customWidth="1"/>
    <col min="2" max="2" width="37.8984375" style="10" customWidth="1"/>
    <col min="3" max="3" width="45" style="41" customWidth="1"/>
    <col min="4" max="4" width="33.8984375" style="10" customWidth="1"/>
    <col min="5" max="5" width="16.8984375" style="10" customWidth="1"/>
    <col min="6" max="6" width="16.8984375" style="38" customWidth="1"/>
    <col min="7" max="7" width="15.5" style="38" customWidth="1"/>
    <col min="8" max="8" width="14.796875" style="10" customWidth="1"/>
    <col min="9" max="9" width="91.3984375" style="70" customWidth="1"/>
    <col min="10" max="16384" width="11.3984375" style="10"/>
  </cols>
  <sheetData>
    <row r="1" spans="1:11" s="6" customFormat="1" x14ac:dyDescent="0.25">
      <c r="A1" s="172" t="s">
        <v>321</v>
      </c>
      <c r="B1" s="173"/>
      <c r="C1" s="173"/>
      <c r="D1" s="173"/>
      <c r="E1" s="173"/>
      <c r="F1" s="173"/>
      <c r="G1" s="173"/>
      <c r="H1" s="173"/>
      <c r="I1" s="174"/>
    </row>
    <row r="2" spans="1:11" s="6" customFormat="1" ht="21.75" customHeight="1" x14ac:dyDescent="0.25">
      <c r="A2" s="182" t="s">
        <v>46</v>
      </c>
      <c r="B2" s="182"/>
      <c r="C2" s="182"/>
      <c r="D2" s="182"/>
      <c r="E2" s="182"/>
      <c r="F2" s="182"/>
      <c r="G2" s="182"/>
      <c r="H2" s="182"/>
      <c r="I2" s="182"/>
    </row>
    <row r="3" spans="1:11" s="6" customFormat="1" ht="27.75" customHeight="1" x14ac:dyDescent="0.25">
      <c r="A3" s="172" t="s">
        <v>32</v>
      </c>
      <c r="B3" s="173"/>
      <c r="C3" s="173"/>
      <c r="D3" s="173"/>
      <c r="E3" s="173"/>
      <c r="F3" s="173"/>
      <c r="G3" s="173"/>
      <c r="H3" s="173"/>
      <c r="I3" s="174"/>
    </row>
    <row r="4" spans="1:11" ht="51.75" customHeight="1" x14ac:dyDescent="0.25">
      <c r="A4" s="201" t="s">
        <v>26</v>
      </c>
      <c r="B4" s="177"/>
      <c r="C4" s="177"/>
      <c r="D4" s="177"/>
      <c r="E4" s="177"/>
      <c r="F4" s="178" t="s">
        <v>115</v>
      </c>
      <c r="G4" s="178"/>
      <c r="H4" s="199" t="s">
        <v>19</v>
      </c>
      <c r="I4" s="198" t="s">
        <v>3</v>
      </c>
    </row>
    <row r="5" spans="1:11" ht="55.8" customHeight="1" x14ac:dyDescent="0.25">
      <c r="A5" s="86" t="s">
        <v>2</v>
      </c>
      <c r="B5" s="86" t="s">
        <v>88</v>
      </c>
      <c r="C5" s="86" t="s">
        <v>89</v>
      </c>
      <c r="D5" s="86" t="s">
        <v>90</v>
      </c>
      <c r="E5" s="86" t="s">
        <v>14</v>
      </c>
      <c r="F5" s="36" t="s">
        <v>38</v>
      </c>
      <c r="G5" s="36" t="s">
        <v>0</v>
      </c>
      <c r="H5" s="200"/>
      <c r="I5" s="198"/>
    </row>
    <row r="6" spans="1:11" ht="126" customHeight="1" x14ac:dyDescent="0.25">
      <c r="A6" s="194" t="s">
        <v>116</v>
      </c>
      <c r="B6" s="190" t="s">
        <v>117</v>
      </c>
      <c r="C6" s="87" t="s">
        <v>118</v>
      </c>
      <c r="D6" s="88" t="s">
        <v>119</v>
      </c>
      <c r="E6" s="80">
        <v>45381</v>
      </c>
      <c r="F6" s="34">
        <v>1</v>
      </c>
      <c r="G6" s="137">
        <v>0.33</v>
      </c>
      <c r="H6" s="15">
        <f>+G6/F6</f>
        <v>0.33</v>
      </c>
      <c r="I6" s="68" t="s">
        <v>288</v>
      </c>
    </row>
    <row r="7" spans="1:11" ht="144.75" customHeight="1" x14ac:dyDescent="0.25">
      <c r="A7" s="195"/>
      <c r="B7" s="197"/>
      <c r="C7" s="87" t="s">
        <v>120</v>
      </c>
      <c r="D7" s="79" t="s">
        <v>121</v>
      </c>
      <c r="E7" s="80">
        <v>45540</v>
      </c>
      <c r="F7" s="34">
        <v>1</v>
      </c>
      <c r="G7" s="34"/>
      <c r="H7" s="15">
        <f t="shared" ref="H7:H15" si="0">+G7/F7</f>
        <v>0</v>
      </c>
      <c r="I7" s="56" t="s">
        <v>287</v>
      </c>
      <c r="K7" s="71">
        <f>3/11</f>
        <v>0.27272727272727271</v>
      </c>
    </row>
    <row r="8" spans="1:11" ht="219" customHeight="1" x14ac:dyDescent="0.25">
      <c r="A8" s="196"/>
      <c r="B8" s="191"/>
      <c r="C8" s="87" t="s">
        <v>122</v>
      </c>
      <c r="D8" s="87" t="s">
        <v>123</v>
      </c>
      <c r="E8" s="89" t="s">
        <v>124</v>
      </c>
      <c r="F8" s="34">
        <v>2</v>
      </c>
      <c r="G8" s="34"/>
      <c r="H8" s="15">
        <f t="shared" si="0"/>
        <v>0</v>
      </c>
      <c r="I8" s="68" t="s">
        <v>289</v>
      </c>
    </row>
    <row r="9" spans="1:11" ht="114" customHeight="1" x14ac:dyDescent="0.25">
      <c r="A9" s="187" t="s">
        <v>125</v>
      </c>
      <c r="B9" s="90" t="s">
        <v>126</v>
      </c>
      <c r="C9" s="91" t="s">
        <v>127</v>
      </c>
      <c r="D9" s="87" t="s">
        <v>128</v>
      </c>
      <c r="E9" s="89" t="s">
        <v>129</v>
      </c>
      <c r="F9" s="34">
        <v>2</v>
      </c>
      <c r="G9" s="34"/>
      <c r="H9" s="15">
        <f t="shared" si="0"/>
        <v>0</v>
      </c>
      <c r="I9" s="68" t="s">
        <v>289</v>
      </c>
    </row>
    <row r="10" spans="1:11" ht="187.8" customHeight="1" x14ac:dyDescent="0.25">
      <c r="A10" s="188"/>
      <c r="B10" s="190" t="s">
        <v>43</v>
      </c>
      <c r="C10" s="78" t="s">
        <v>130</v>
      </c>
      <c r="D10" s="87" t="s">
        <v>131</v>
      </c>
      <c r="E10" s="89" t="s">
        <v>124</v>
      </c>
      <c r="F10" s="34">
        <v>2</v>
      </c>
      <c r="G10" s="155">
        <v>0.5</v>
      </c>
      <c r="H10" s="15">
        <f t="shared" si="0"/>
        <v>0.25</v>
      </c>
      <c r="I10" s="68" t="s">
        <v>290</v>
      </c>
    </row>
    <row r="11" spans="1:11" ht="124.2" customHeight="1" x14ac:dyDescent="0.25">
      <c r="A11" s="189"/>
      <c r="B11" s="191"/>
      <c r="C11" s="78" t="s">
        <v>132</v>
      </c>
      <c r="D11" s="87" t="s">
        <v>101</v>
      </c>
      <c r="E11" s="89" t="s">
        <v>124</v>
      </c>
      <c r="F11" s="158">
        <v>2</v>
      </c>
      <c r="G11" s="158"/>
      <c r="H11" s="15">
        <f t="shared" si="0"/>
        <v>0</v>
      </c>
      <c r="I11" s="68" t="s">
        <v>289</v>
      </c>
      <c r="J11" s="18"/>
    </row>
    <row r="12" spans="1:11" ht="167.4" customHeight="1" x14ac:dyDescent="0.25">
      <c r="A12" s="187" t="s">
        <v>133</v>
      </c>
      <c r="B12" s="82" t="s">
        <v>40</v>
      </c>
      <c r="C12" s="78" t="s">
        <v>66</v>
      </c>
      <c r="D12" s="87" t="s">
        <v>134</v>
      </c>
      <c r="E12" s="92" t="s">
        <v>135</v>
      </c>
      <c r="F12" s="156">
        <v>4</v>
      </c>
      <c r="G12" s="156"/>
      <c r="H12" s="157">
        <f t="shared" si="0"/>
        <v>0</v>
      </c>
      <c r="I12" s="68" t="s">
        <v>289</v>
      </c>
      <c r="J12" s="18"/>
    </row>
    <row r="13" spans="1:11" ht="130.5" customHeight="1" x14ac:dyDescent="0.25">
      <c r="A13" s="188"/>
      <c r="B13" s="192" t="s">
        <v>55</v>
      </c>
      <c r="C13" s="93" t="s">
        <v>136</v>
      </c>
      <c r="D13" s="84" t="s">
        <v>137</v>
      </c>
      <c r="E13" s="92" t="s">
        <v>138</v>
      </c>
      <c r="F13" s="34">
        <v>2</v>
      </c>
      <c r="G13" s="34"/>
      <c r="H13" s="15">
        <f t="shared" si="0"/>
        <v>0</v>
      </c>
      <c r="I13" s="68" t="s">
        <v>291</v>
      </c>
    </row>
    <row r="14" spans="1:11" ht="196.8" customHeight="1" x14ac:dyDescent="0.25">
      <c r="A14" s="189"/>
      <c r="B14" s="193"/>
      <c r="C14" s="93" t="s">
        <v>139</v>
      </c>
      <c r="D14" s="84" t="s">
        <v>128</v>
      </c>
      <c r="E14" s="92" t="s">
        <v>138</v>
      </c>
      <c r="F14" s="34">
        <v>2</v>
      </c>
      <c r="G14" s="34"/>
      <c r="H14" s="15">
        <f t="shared" si="0"/>
        <v>0</v>
      </c>
      <c r="I14" s="68" t="s">
        <v>292</v>
      </c>
    </row>
    <row r="15" spans="1:11" ht="108.6" customHeight="1" x14ac:dyDescent="0.25">
      <c r="A15" s="94" t="s">
        <v>140</v>
      </c>
      <c r="B15" s="82" t="s">
        <v>33</v>
      </c>
      <c r="C15" s="77" t="s">
        <v>141</v>
      </c>
      <c r="D15" s="95" t="s">
        <v>56</v>
      </c>
      <c r="E15" s="82" t="s">
        <v>109</v>
      </c>
      <c r="F15" s="96">
        <v>3</v>
      </c>
      <c r="G15" s="34">
        <v>1</v>
      </c>
      <c r="H15" s="15">
        <f t="shared" si="0"/>
        <v>0.33333333333333331</v>
      </c>
      <c r="I15" s="68" t="s">
        <v>293</v>
      </c>
    </row>
    <row r="16" spans="1:11" x14ac:dyDescent="0.25">
      <c r="A16" s="10" t="s">
        <v>16</v>
      </c>
      <c r="F16" s="37">
        <f>SUM(F6:F15)</f>
        <v>21</v>
      </c>
      <c r="G16" s="274">
        <f>SUM(G6:G15)</f>
        <v>1.83</v>
      </c>
      <c r="H16" s="22">
        <f>+G16/F16</f>
        <v>8.7142857142857147E-2</v>
      </c>
      <c r="I16" s="69"/>
    </row>
  </sheetData>
  <mergeCells count="13">
    <mergeCell ref="A9:A11"/>
    <mergeCell ref="B10:B11"/>
    <mergeCell ref="A12:A14"/>
    <mergeCell ref="B13:B14"/>
    <mergeCell ref="A1:I1"/>
    <mergeCell ref="A2:I2"/>
    <mergeCell ref="A3:I3"/>
    <mergeCell ref="A6:A8"/>
    <mergeCell ref="B6:B8"/>
    <mergeCell ref="F4:G4"/>
    <mergeCell ref="I4:I5"/>
    <mergeCell ref="H4:H5"/>
    <mergeCell ref="A4:E4"/>
  </mergeCells>
  <conditionalFormatting sqref="H6:H14 H16">
    <cfRule type="cellIs" dxfId="71" priority="4" operator="between">
      <formula>0.8</formula>
      <formula>1</formula>
    </cfRule>
    <cfRule type="cellIs" dxfId="70" priority="5" operator="between">
      <formula>0.6</formula>
      <formula>0.79</formula>
    </cfRule>
    <cfRule type="cellIs" dxfId="69" priority="6" operator="between">
      <formula>0</formula>
      <formula>0.59</formula>
    </cfRule>
  </conditionalFormatting>
  <conditionalFormatting sqref="H15">
    <cfRule type="cellIs" dxfId="68" priority="1" operator="between">
      <formula>0.8</formula>
      <formula>1</formula>
    </cfRule>
    <cfRule type="cellIs" dxfId="67" priority="2" operator="between">
      <formula>0.6</formula>
      <formula>0.79</formula>
    </cfRule>
    <cfRule type="cellIs" dxfId="66" priority="3" operator="between">
      <formula>0</formula>
      <formula>0.59</formula>
    </cfRule>
  </conditionalFormatting>
  <pageMargins left="0.70866141732283472" right="0.70866141732283472" top="0.74803149606299213" bottom="0.74803149606299213" header="0.31496062992125984" footer="0.31496062992125984"/>
  <pageSetup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11"/>
  <sheetViews>
    <sheetView topLeftCell="A7" zoomScale="110" zoomScaleNormal="110" workbookViewId="0">
      <selection activeCell="F9" sqref="F9"/>
    </sheetView>
  </sheetViews>
  <sheetFormatPr baseColWidth="10" defaultColWidth="10.296875" defaultRowHeight="13.2" x14ac:dyDescent="0.25"/>
  <cols>
    <col min="1" max="1" width="10.19921875" style="97" customWidth="1"/>
    <col min="2" max="2" width="24.3984375" style="97" customWidth="1"/>
    <col min="3" max="3" width="16.296875" style="97" customWidth="1"/>
    <col min="4" max="4" width="22.796875" style="97" customWidth="1"/>
    <col min="5" max="5" width="15.69921875" style="97" bestFit="1" customWidth="1"/>
    <col min="6" max="6" width="19.5" style="97" customWidth="1"/>
    <col min="7" max="7" width="16.796875" style="97" customWidth="1"/>
    <col min="8" max="8" width="15.69921875" style="97" customWidth="1"/>
    <col min="9" max="9" width="11.3984375" style="97" customWidth="1"/>
    <col min="10" max="10" width="12.5" style="97" customWidth="1"/>
    <col min="11" max="11" width="39.09765625" style="97" hidden="1" customWidth="1"/>
    <col min="12" max="12" width="22" style="97" hidden="1" customWidth="1"/>
    <col min="13" max="13" width="39.09765625" style="97" hidden="1" customWidth="1"/>
    <col min="14" max="14" width="22" style="97" hidden="1" customWidth="1"/>
    <col min="15" max="15" width="24.3984375" style="97" hidden="1" customWidth="1"/>
    <col min="16" max="16" width="24.19921875" style="97" hidden="1" customWidth="1"/>
    <col min="17" max="16384" width="10.296875" style="97"/>
  </cols>
  <sheetData>
    <row r="1" spans="1:16" ht="76.5" customHeight="1" x14ac:dyDescent="0.25">
      <c r="A1" s="202" t="s">
        <v>142</v>
      </c>
      <c r="B1" s="202"/>
      <c r="C1" s="202"/>
      <c r="D1" s="202"/>
      <c r="E1" s="202"/>
      <c r="F1" s="202"/>
      <c r="G1" s="202"/>
      <c r="H1" s="202"/>
      <c r="I1" s="202"/>
      <c r="J1" s="202"/>
    </row>
    <row r="2" spans="1:16" x14ac:dyDescent="0.25">
      <c r="A2" s="203" t="s">
        <v>143</v>
      </c>
      <c r="B2" s="203"/>
      <c r="C2" s="204" t="s">
        <v>7</v>
      </c>
      <c r="D2" s="205"/>
      <c r="E2" s="205"/>
      <c r="F2" s="205"/>
      <c r="G2" s="206"/>
      <c r="H2" s="98" t="s">
        <v>144</v>
      </c>
      <c r="I2" s="207">
        <v>2018</v>
      </c>
      <c r="J2" s="207"/>
    </row>
    <row r="3" spans="1:16" x14ac:dyDescent="0.25">
      <c r="A3" s="203" t="s">
        <v>145</v>
      </c>
      <c r="B3" s="203"/>
      <c r="C3" s="204" t="s">
        <v>146</v>
      </c>
      <c r="D3" s="205"/>
      <c r="E3" s="205"/>
      <c r="F3" s="205"/>
      <c r="G3" s="206"/>
      <c r="H3" s="99" t="s">
        <v>147</v>
      </c>
      <c r="I3" s="208">
        <v>43190</v>
      </c>
      <c r="J3" s="207"/>
    </row>
    <row r="4" spans="1:16" x14ac:dyDescent="0.25">
      <c r="A4" s="203" t="s">
        <v>148</v>
      </c>
      <c r="B4" s="203"/>
      <c r="C4" s="204" t="s">
        <v>149</v>
      </c>
      <c r="D4" s="205"/>
      <c r="E4" s="205"/>
      <c r="F4" s="205"/>
      <c r="G4" s="206"/>
      <c r="H4" s="100"/>
      <c r="I4" s="209"/>
      <c r="J4" s="210"/>
    </row>
    <row r="5" spans="1:16" x14ac:dyDescent="0.25">
      <c r="A5" s="203" t="s">
        <v>150</v>
      </c>
      <c r="B5" s="203"/>
      <c r="C5" s="204" t="s">
        <v>151</v>
      </c>
      <c r="D5" s="205"/>
      <c r="E5" s="205"/>
      <c r="F5" s="205"/>
      <c r="G5" s="206"/>
      <c r="H5" s="100"/>
      <c r="I5" s="209"/>
      <c r="J5" s="210"/>
    </row>
    <row r="6" spans="1:16" x14ac:dyDescent="0.25">
      <c r="A6" s="214" t="s">
        <v>152</v>
      </c>
      <c r="B6" s="214"/>
      <c r="C6" s="214"/>
      <c r="D6" s="214"/>
      <c r="E6" s="214"/>
      <c r="F6" s="214"/>
      <c r="G6" s="214"/>
      <c r="H6" s="214"/>
      <c r="I6" s="214"/>
      <c r="J6" s="214"/>
    </row>
    <row r="7" spans="1:16" x14ac:dyDescent="0.25">
      <c r="A7" s="215" t="s">
        <v>153</v>
      </c>
      <c r="B7" s="215" t="s">
        <v>154</v>
      </c>
      <c r="C7" s="215" t="s">
        <v>155</v>
      </c>
      <c r="D7" s="215" t="s">
        <v>156</v>
      </c>
      <c r="E7" s="215" t="s">
        <v>157</v>
      </c>
      <c r="F7" s="215" t="s">
        <v>158</v>
      </c>
      <c r="G7" s="215" t="s">
        <v>159</v>
      </c>
      <c r="H7" s="215" t="s">
        <v>160</v>
      </c>
      <c r="I7" s="215" t="s">
        <v>161</v>
      </c>
      <c r="J7" s="215"/>
    </row>
    <row r="8" spans="1:16" ht="33.75" customHeight="1" x14ac:dyDescent="0.25">
      <c r="A8" s="215"/>
      <c r="B8" s="215"/>
      <c r="C8" s="215"/>
      <c r="D8" s="215"/>
      <c r="E8" s="215"/>
      <c r="F8" s="215"/>
      <c r="G8" s="215"/>
      <c r="H8" s="215"/>
      <c r="I8" s="101" t="s">
        <v>162</v>
      </c>
      <c r="J8" s="101" t="s">
        <v>163</v>
      </c>
      <c r="K8" s="102" t="s">
        <v>164</v>
      </c>
      <c r="L8" s="102" t="s">
        <v>165</v>
      </c>
      <c r="M8" s="102" t="s">
        <v>166</v>
      </c>
      <c r="N8" s="102" t="s">
        <v>167</v>
      </c>
      <c r="O8" s="102" t="s">
        <v>168</v>
      </c>
      <c r="P8" s="102" t="s">
        <v>169</v>
      </c>
    </row>
    <row r="9" spans="1:16" ht="152.25" customHeight="1" x14ac:dyDescent="0.25">
      <c r="A9" s="103">
        <v>1</v>
      </c>
      <c r="B9" s="104" t="s">
        <v>170</v>
      </c>
      <c r="C9" s="104" t="s">
        <v>171</v>
      </c>
      <c r="D9" s="104" t="s">
        <v>172</v>
      </c>
      <c r="E9" s="104" t="s">
        <v>173</v>
      </c>
      <c r="F9" s="104" t="s">
        <v>174</v>
      </c>
      <c r="G9" s="104" t="s">
        <v>175</v>
      </c>
      <c r="H9" s="105" t="s">
        <v>176</v>
      </c>
      <c r="I9" s="106">
        <v>45323</v>
      </c>
      <c r="J9" s="106">
        <v>45656</v>
      </c>
      <c r="K9" s="105"/>
      <c r="L9" s="103"/>
      <c r="M9" s="105"/>
      <c r="N9" s="103"/>
      <c r="O9" s="105"/>
      <c r="P9" s="103"/>
    </row>
    <row r="10" spans="1:16" ht="27" customHeight="1" x14ac:dyDescent="0.25">
      <c r="A10" s="211" t="s">
        <v>177</v>
      </c>
      <c r="B10" s="212"/>
      <c r="C10" s="212"/>
      <c r="D10" s="212"/>
      <c r="E10" s="212"/>
      <c r="F10" s="212"/>
      <c r="G10" s="212"/>
      <c r="H10" s="212"/>
      <c r="I10" s="212"/>
      <c r="J10" s="213"/>
      <c r="K10" s="105"/>
      <c r="L10" s="103"/>
      <c r="M10" s="105"/>
      <c r="N10" s="103"/>
      <c r="O10" s="105"/>
      <c r="P10" s="103"/>
    </row>
    <row r="11" spans="1:16" ht="38.25" customHeight="1" x14ac:dyDescent="0.25"/>
  </sheetData>
  <mergeCells count="24">
    <mergeCell ref="A10:J10"/>
    <mergeCell ref="A6:J6"/>
    <mergeCell ref="A7:A8"/>
    <mergeCell ref="B7:B8"/>
    <mergeCell ref="C7:C8"/>
    <mergeCell ref="D7:D8"/>
    <mergeCell ref="E7:E8"/>
    <mergeCell ref="F7:F8"/>
    <mergeCell ref="G7:G8"/>
    <mergeCell ref="H7:H8"/>
    <mergeCell ref="I7:J7"/>
    <mergeCell ref="A4:B4"/>
    <mergeCell ref="C4:G4"/>
    <mergeCell ref="I4:J4"/>
    <mergeCell ref="A5:B5"/>
    <mergeCell ref="C5:G5"/>
    <mergeCell ref="I5:J5"/>
    <mergeCell ref="A1:J1"/>
    <mergeCell ref="A2:B2"/>
    <mergeCell ref="C2:G2"/>
    <mergeCell ref="I2:J2"/>
    <mergeCell ref="A3:B3"/>
    <mergeCell ref="C3:G3"/>
    <mergeCell ref="I3:J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5"/>
  <sheetViews>
    <sheetView topLeftCell="A19" zoomScale="80" zoomScaleNormal="80" zoomScaleSheetLayoutView="71" workbookViewId="0">
      <selection sqref="A1:XFD3"/>
    </sheetView>
  </sheetViews>
  <sheetFormatPr baseColWidth="10" defaultColWidth="11.3984375" defaultRowHeight="15" x14ac:dyDescent="0.25"/>
  <cols>
    <col min="1" max="1" width="30.796875" style="9" customWidth="1"/>
    <col min="2" max="2" width="38.796875" style="55" customWidth="1"/>
    <col min="3" max="3" width="52.3984375" style="9" customWidth="1"/>
    <col min="4" max="4" width="36.296875" style="9" customWidth="1"/>
    <col min="5" max="5" width="36.796875" style="9" customWidth="1"/>
    <col min="6" max="6" width="16.8984375" style="66" customWidth="1"/>
    <col min="7" max="7" width="16.59765625" style="66" customWidth="1"/>
    <col min="8" max="8" width="17.8984375" style="9" customWidth="1"/>
    <col min="9" max="9" width="82.19921875" style="148" customWidth="1"/>
    <col min="10" max="16384" width="11.3984375" style="9"/>
  </cols>
  <sheetData>
    <row r="1" spans="1:10" s="6" customFormat="1" ht="30" customHeight="1" x14ac:dyDescent="0.25">
      <c r="A1" s="172" t="s">
        <v>321</v>
      </c>
      <c r="B1" s="173"/>
      <c r="C1" s="173"/>
      <c r="D1" s="173"/>
      <c r="E1" s="173"/>
      <c r="F1" s="173"/>
      <c r="G1" s="173"/>
      <c r="H1" s="173"/>
      <c r="I1" s="174"/>
    </row>
    <row r="2" spans="1:10" s="6" customFormat="1" ht="30" customHeight="1" x14ac:dyDescent="0.25">
      <c r="A2" s="182" t="s">
        <v>46</v>
      </c>
      <c r="B2" s="182"/>
      <c r="C2" s="182"/>
      <c r="D2" s="182"/>
      <c r="E2" s="182"/>
      <c r="F2" s="182"/>
      <c r="G2" s="182"/>
      <c r="H2" s="182"/>
      <c r="I2" s="182"/>
    </row>
    <row r="3" spans="1:10" s="6" customFormat="1" ht="30" customHeight="1" x14ac:dyDescent="0.25">
      <c r="A3" s="172" t="s">
        <v>32</v>
      </c>
      <c r="B3" s="173"/>
      <c r="C3" s="173"/>
      <c r="D3" s="173"/>
      <c r="E3" s="173"/>
      <c r="F3" s="173"/>
      <c r="G3" s="173"/>
      <c r="H3" s="173"/>
      <c r="I3" s="174"/>
    </row>
    <row r="4" spans="1:10" ht="36.6" customHeight="1" x14ac:dyDescent="0.35">
      <c r="A4" s="218" t="s">
        <v>27</v>
      </c>
      <c r="B4" s="219"/>
      <c r="C4" s="219"/>
      <c r="D4" s="219"/>
      <c r="E4" s="220"/>
      <c r="F4" s="221" t="s">
        <v>85</v>
      </c>
      <c r="G4" s="221"/>
      <c r="H4" s="222" t="s">
        <v>19</v>
      </c>
      <c r="I4" s="223" t="s">
        <v>3</v>
      </c>
    </row>
    <row r="5" spans="1:10" s="154" customFormat="1" ht="60.6" x14ac:dyDescent="0.3">
      <c r="A5" s="151" t="s">
        <v>2</v>
      </c>
      <c r="B5" s="151" t="s">
        <v>88</v>
      </c>
      <c r="C5" s="151" t="s">
        <v>89</v>
      </c>
      <c r="D5" s="152" t="s">
        <v>90</v>
      </c>
      <c r="E5" s="152" t="s">
        <v>14</v>
      </c>
      <c r="F5" s="153" t="s">
        <v>38</v>
      </c>
      <c r="G5" s="62" t="s">
        <v>0</v>
      </c>
      <c r="H5" s="222"/>
      <c r="I5" s="224"/>
    </row>
    <row r="6" spans="1:10" ht="409.2" customHeight="1" x14ac:dyDescent="0.25">
      <c r="A6" s="81" t="s">
        <v>178</v>
      </c>
      <c r="B6" s="107" t="s">
        <v>179</v>
      </c>
      <c r="C6" s="108" t="s">
        <v>273</v>
      </c>
      <c r="D6" s="88" t="s">
        <v>119</v>
      </c>
      <c r="E6" s="82" t="s">
        <v>180</v>
      </c>
      <c r="F6" s="63">
        <v>3</v>
      </c>
      <c r="G6" s="63"/>
      <c r="H6" s="23">
        <f>+G6/F6</f>
        <v>0</v>
      </c>
      <c r="I6" s="56" t="s">
        <v>274</v>
      </c>
    </row>
    <row r="7" spans="1:10" ht="231" x14ac:dyDescent="0.25">
      <c r="A7" s="225" t="s">
        <v>181</v>
      </c>
      <c r="B7" s="109" t="s">
        <v>50</v>
      </c>
      <c r="C7" s="109" t="s">
        <v>67</v>
      </c>
      <c r="D7" s="110" t="s">
        <v>182</v>
      </c>
      <c r="E7" s="111" t="s">
        <v>183</v>
      </c>
      <c r="F7" s="64">
        <v>4</v>
      </c>
      <c r="G7" s="64">
        <v>1</v>
      </c>
      <c r="H7" s="23">
        <f t="shared" ref="H7:H20" si="0">+G7/F7</f>
        <v>0.25</v>
      </c>
      <c r="I7" s="56" t="s">
        <v>275</v>
      </c>
      <c r="J7" s="19"/>
    </row>
    <row r="8" spans="1:10" ht="405" customHeight="1" x14ac:dyDescent="0.25">
      <c r="A8" s="226"/>
      <c r="B8" s="108" t="s">
        <v>81</v>
      </c>
      <c r="C8" s="108" t="s">
        <v>184</v>
      </c>
      <c r="D8" s="108" t="s">
        <v>185</v>
      </c>
      <c r="E8" s="54" t="s">
        <v>183</v>
      </c>
      <c r="F8" s="63">
        <v>4</v>
      </c>
      <c r="G8" s="63">
        <v>1</v>
      </c>
      <c r="H8" s="23">
        <f t="shared" si="0"/>
        <v>0.25</v>
      </c>
      <c r="I8" s="56" t="s">
        <v>276</v>
      </c>
      <c r="J8" s="19"/>
    </row>
    <row r="9" spans="1:10" ht="409.2" customHeight="1" x14ac:dyDescent="0.25">
      <c r="A9" s="226"/>
      <c r="B9" s="109" t="s">
        <v>186</v>
      </c>
      <c r="C9" s="110" t="s">
        <v>187</v>
      </c>
      <c r="D9" s="110" t="s">
        <v>188</v>
      </c>
      <c r="E9" s="112" t="s">
        <v>189</v>
      </c>
      <c r="F9" s="63">
        <v>3</v>
      </c>
      <c r="G9" s="63"/>
      <c r="H9" s="23">
        <f t="shared" si="0"/>
        <v>0</v>
      </c>
      <c r="I9" s="56" t="s">
        <v>277</v>
      </c>
      <c r="J9" s="19"/>
    </row>
    <row r="10" spans="1:10" ht="307.8" customHeight="1" x14ac:dyDescent="0.25">
      <c r="A10" s="226"/>
      <c r="B10" s="110" t="s">
        <v>190</v>
      </c>
      <c r="C10" s="110" t="s">
        <v>191</v>
      </c>
      <c r="D10" s="110" t="s">
        <v>192</v>
      </c>
      <c r="E10" s="113" t="s">
        <v>107</v>
      </c>
      <c r="F10" s="63">
        <v>3</v>
      </c>
      <c r="G10" s="63"/>
      <c r="H10" s="23">
        <f t="shared" si="0"/>
        <v>0</v>
      </c>
      <c r="I10" s="56" t="s">
        <v>87</v>
      </c>
      <c r="J10" s="19"/>
    </row>
    <row r="11" spans="1:10" ht="121.8" customHeight="1" x14ac:dyDescent="0.25">
      <c r="A11" s="226"/>
      <c r="B11" s="149" t="s">
        <v>193</v>
      </c>
      <c r="C11" s="110" t="s">
        <v>194</v>
      </c>
      <c r="D11" s="110" t="s">
        <v>101</v>
      </c>
      <c r="E11" s="80">
        <v>45383</v>
      </c>
      <c r="F11" s="63">
        <v>1</v>
      </c>
      <c r="G11" s="63">
        <v>1</v>
      </c>
      <c r="H11" s="23">
        <f t="shared" si="0"/>
        <v>1</v>
      </c>
      <c r="I11" s="68" t="s">
        <v>278</v>
      </c>
      <c r="J11" s="19"/>
    </row>
    <row r="12" spans="1:10" ht="129.6" customHeight="1" x14ac:dyDescent="0.25">
      <c r="A12" s="226"/>
      <c r="B12" s="227" t="s">
        <v>195</v>
      </c>
      <c r="C12" s="110" t="s">
        <v>196</v>
      </c>
      <c r="D12" s="110" t="s">
        <v>101</v>
      </c>
      <c r="E12" s="82" t="s">
        <v>197</v>
      </c>
      <c r="F12" s="63">
        <v>3</v>
      </c>
      <c r="G12" s="63"/>
      <c r="H12" s="23">
        <f t="shared" si="0"/>
        <v>0</v>
      </c>
      <c r="I12" s="68" t="s">
        <v>279</v>
      </c>
      <c r="J12" s="19"/>
    </row>
    <row r="13" spans="1:10" ht="163.19999999999999" customHeight="1" x14ac:dyDescent="0.25">
      <c r="A13" s="226"/>
      <c r="B13" s="228"/>
      <c r="C13" s="110" t="s">
        <v>198</v>
      </c>
      <c r="D13" s="110" t="s">
        <v>199</v>
      </c>
      <c r="E13" s="82" t="s">
        <v>107</v>
      </c>
      <c r="F13" s="63">
        <v>3</v>
      </c>
      <c r="G13" s="63"/>
      <c r="H13" s="23">
        <f t="shared" si="0"/>
        <v>0</v>
      </c>
      <c r="I13" s="56" t="s">
        <v>285</v>
      </c>
      <c r="J13" s="19"/>
    </row>
    <row r="14" spans="1:10" ht="133.19999999999999" customHeight="1" x14ac:dyDescent="0.25">
      <c r="A14" s="114"/>
      <c r="B14" s="110" t="s">
        <v>71</v>
      </c>
      <c r="C14" s="110" t="s">
        <v>200</v>
      </c>
      <c r="D14" s="108" t="s">
        <v>199</v>
      </c>
      <c r="E14" s="115" t="s">
        <v>201</v>
      </c>
      <c r="F14" s="63">
        <v>2</v>
      </c>
      <c r="G14" s="63"/>
      <c r="H14" s="23">
        <f t="shared" si="0"/>
        <v>0</v>
      </c>
      <c r="I14" s="56" t="s">
        <v>280</v>
      </c>
    </row>
    <row r="15" spans="1:10" ht="205.2" customHeight="1" x14ac:dyDescent="0.25">
      <c r="A15" s="226" t="s">
        <v>202</v>
      </c>
      <c r="B15" s="116" t="s">
        <v>203</v>
      </c>
      <c r="C15" s="117" t="s">
        <v>204</v>
      </c>
      <c r="D15" s="118" t="s">
        <v>205</v>
      </c>
      <c r="E15" s="115" t="s">
        <v>201</v>
      </c>
      <c r="F15" s="63">
        <v>2</v>
      </c>
      <c r="G15" s="63"/>
      <c r="H15" s="23">
        <f t="shared" si="0"/>
        <v>0</v>
      </c>
      <c r="I15" s="56" t="s">
        <v>280</v>
      </c>
    </row>
    <row r="16" spans="1:10" ht="168" customHeight="1" x14ac:dyDescent="0.25">
      <c r="A16" s="229"/>
      <c r="B16" s="119" t="s">
        <v>72</v>
      </c>
      <c r="C16" s="119" t="s">
        <v>206</v>
      </c>
      <c r="D16" s="119" t="s">
        <v>207</v>
      </c>
      <c r="E16" s="82" t="s">
        <v>107</v>
      </c>
      <c r="F16" s="63">
        <v>3</v>
      </c>
      <c r="G16" s="63">
        <v>1</v>
      </c>
      <c r="H16" s="23">
        <f t="shared" si="0"/>
        <v>0.33333333333333331</v>
      </c>
      <c r="I16" s="68" t="s">
        <v>281</v>
      </c>
    </row>
    <row r="17" spans="1:9" ht="168" customHeight="1" x14ac:dyDescent="0.25">
      <c r="A17" s="81" t="s">
        <v>208</v>
      </c>
      <c r="B17" s="119" t="s">
        <v>73</v>
      </c>
      <c r="C17" s="119" t="s">
        <v>74</v>
      </c>
      <c r="D17" s="120" t="s">
        <v>75</v>
      </c>
      <c r="E17" s="115" t="s">
        <v>201</v>
      </c>
      <c r="F17" s="63">
        <v>2</v>
      </c>
      <c r="G17" s="63">
        <v>0</v>
      </c>
      <c r="H17" s="23">
        <f t="shared" si="0"/>
        <v>0</v>
      </c>
      <c r="I17" s="56" t="s">
        <v>282</v>
      </c>
    </row>
    <row r="18" spans="1:9" ht="290.39999999999998" customHeight="1" x14ac:dyDescent="0.25">
      <c r="A18" s="230" t="s">
        <v>209</v>
      </c>
      <c r="B18" s="121" t="s">
        <v>17</v>
      </c>
      <c r="C18" s="121" t="s">
        <v>68</v>
      </c>
      <c r="D18" s="121" t="s">
        <v>210</v>
      </c>
      <c r="E18" s="54" t="s">
        <v>183</v>
      </c>
      <c r="F18" s="63">
        <v>4</v>
      </c>
      <c r="G18" s="63">
        <v>1</v>
      </c>
      <c r="H18" s="23">
        <f t="shared" si="0"/>
        <v>0.25</v>
      </c>
      <c r="I18" s="56" t="s">
        <v>283</v>
      </c>
    </row>
    <row r="19" spans="1:9" ht="265.8" customHeight="1" x14ac:dyDescent="0.25">
      <c r="A19" s="231"/>
      <c r="B19" s="121" t="s">
        <v>211</v>
      </c>
      <c r="C19" s="121" t="s">
        <v>212</v>
      </c>
      <c r="D19" s="121" t="s">
        <v>213</v>
      </c>
      <c r="E19" s="113" t="s">
        <v>214</v>
      </c>
      <c r="F19" s="124">
        <v>4</v>
      </c>
      <c r="G19" s="124"/>
      <c r="H19" s="23">
        <f t="shared" si="0"/>
        <v>0</v>
      </c>
      <c r="I19" s="150" t="s">
        <v>284</v>
      </c>
    </row>
    <row r="20" spans="1:9" ht="151.80000000000001" customHeight="1" x14ac:dyDescent="0.25">
      <c r="A20" s="81" t="s">
        <v>215</v>
      </c>
      <c r="B20" s="122" t="s">
        <v>8</v>
      </c>
      <c r="C20" s="122" t="s">
        <v>216</v>
      </c>
      <c r="D20" s="123" t="s">
        <v>35</v>
      </c>
      <c r="E20" s="82" t="s">
        <v>109</v>
      </c>
      <c r="F20" s="124">
        <v>3</v>
      </c>
      <c r="G20" s="124">
        <v>1</v>
      </c>
      <c r="H20" s="23">
        <f t="shared" si="0"/>
        <v>0.33333333333333331</v>
      </c>
      <c r="I20" s="150" t="s">
        <v>286</v>
      </c>
    </row>
    <row r="21" spans="1:9" x14ac:dyDescent="0.25">
      <c r="F21" s="65">
        <f>SUM(F6:F20)</f>
        <v>44</v>
      </c>
      <c r="G21" s="65">
        <f>SUM(G6:G20)</f>
        <v>6</v>
      </c>
      <c r="H21" s="72">
        <f>+G21/F21</f>
        <v>0.13636363636363635</v>
      </c>
      <c r="I21" s="147"/>
    </row>
    <row r="23" spans="1:9" ht="16.8" x14ac:dyDescent="0.25">
      <c r="D23" s="125" t="s">
        <v>111</v>
      </c>
      <c r="E23" s="184" t="s">
        <v>112</v>
      </c>
      <c r="F23" s="232"/>
      <c r="G23" s="233" t="s">
        <v>112</v>
      </c>
      <c r="H23" s="234"/>
    </row>
    <row r="24" spans="1:9" ht="96.6" customHeight="1" x14ac:dyDescent="0.25">
      <c r="D24" s="125"/>
      <c r="E24" s="185" t="s">
        <v>113</v>
      </c>
      <c r="F24" s="186"/>
      <c r="G24" s="185" t="s">
        <v>114</v>
      </c>
      <c r="H24" s="186"/>
    </row>
    <row r="25" spans="1:9" ht="94.2" customHeight="1" x14ac:dyDescent="0.25">
      <c r="A25" s="216" t="s">
        <v>217</v>
      </c>
      <c r="B25" s="217"/>
      <c r="C25" s="217"/>
      <c r="D25" s="217"/>
      <c r="E25" s="217"/>
      <c r="F25" s="217"/>
      <c r="G25" s="217"/>
      <c r="H25" s="217"/>
    </row>
  </sheetData>
  <mergeCells count="16">
    <mergeCell ref="G23:H23"/>
    <mergeCell ref="A1:I1"/>
    <mergeCell ref="A2:I2"/>
    <mergeCell ref="A3:I3"/>
    <mergeCell ref="E24:F24"/>
    <mergeCell ref="G24:H24"/>
    <mergeCell ref="A25:H25"/>
    <mergeCell ref="A4:E4"/>
    <mergeCell ref="F4:G4"/>
    <mergeCell ref="H4:H5"/>
    <mergeCell ref="I4:I5"/>
    <mergeCell ref="A7:A13"/>
    <mergeCell ref="B12:B13"/>
    <mergeCell ref="A15:A16"/>
    <mergeCell ref="A18:A19"/>
    <mergeCell ref="E23:F23"/>
  </mergeCells>
  <conditionalFormatting sqref="H6:H18 H21">
    <cfRule type="cellIs" dxfId="65" priority="4" operator="between">
      <formula>0.8</formula>
      <formula>1</formula>
    </cfRule>
    <cfRule type="cellIs" dxfId="64" priority="5" operator="between">
      <formula>0.6</formula>
      <formula>0.79</formula>
    </cfRule>
    <cfRule type="cellIs" dxfId="63" priority="7" operator="between">
      <formula>0</formula>
      <formula>0.59</formula>
    </cfRule>
  </conditionalFormatting>
  <conditionalFormatting sqref="H19:H20">
    <cfRule type="cellIs" dxfId="62" priority="1" operator="between">
      <formula>0.8</formula>
      <formula>1</formula>
    </cfRule>
    <cfRule type="cellIs" dxfId="61" priority="2" operator="between">
      <formula>0.6</formula>
      <formula>0.79</formula>
    </cfRule>
    <cfRule type="cellIs" dxfId="60" priority="3" operator="between">
      <formula>0</formula>
      <formula>0.59</formula>
    </cfRule>
  </conditionalFormatting>
  <pageMargins left="0.70866141732283472" right="0.70866141732283472" top="0.74803149606299213" bottom="0.74803149606299213" header="0.31496062992125984" footer="0.31496062992125984"/>
  <pageSetup scale="4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9"/>
  <sheetViews>
    <sheetView topLeftCell="A16" zoomScale="88" zoomScaleNormal="88" zoomScaleSheetLayoutView="87" workbookViewId="0">
      <selection sqref="A1:XFD3"/>
    </sheetView>
  </sheetViews>
  <sheetFormatPr baseColWidth="10" defaultColWidth="11.3984375" defaultRowHeight="13.8" x14ac:dyDescent="0.25"/>
  <cols>
    <col min="1" max="1" width="33.59765625" style="47" customWidth="1"/>
    <col min="2" max="2" width="34.796875" style="47" customWidth="1"/>
    <col min="3" max="3" width="40.5" style="47" customWidth="1"/>
    <col min="4" max="4" width="36.796875" style="47" customWidth="1"/>
    <col min="5" max="5" width="29.59765625" style="144" customWidth="1"/>
    <col min="6" max="6" width="18.8984375" style="146" customWidth="1"/>
    <col min="7" max="7" width="22.296875" style="146" customWidth="1"/>
    <col min="8" max="8" width="11.59765625" style="277" customWidth="1"/>
    <col min="9" max="9" width="110.296875" style="49" customWidth="1"/>
    <col min="10" max="16384" width="11.3984375" style="47"/>
  </cols>
  <sheetData>
    <row r="1" spans="1:9" s="6" customFormat="1" ht="30" customHeight="1" x14ac:dyDescent="0.25">
      <c r="A1" s="172" t="s">
        <v>321</v>
      </c>
      <c r="B1" s="173"/>
      <c r="C1" s="173"/>
      <c r="D1" s="173"/>
      <c r="E1" s="173"/>
      <c r="F1" s="173"/>
      <c r="G1" s="173"/>
      <c r="H1" s="173"/>
      <c r="I1" s="174"/>
    </row>
    <row r="2" spans="1:9" s="6" customFormat="1" ht="30" customHeight="1" x14ac:dyDescent="0.25">
      <c r="A2" s="182" t="s">
        <v>46</v>
      </c>
      <c r="B2" s="182"/>
      <c r="C2" s="182"/>
      <c r="D2" s="182"/>
      <c r="E2" s="182"/>
      <c r="F2" s="182"/>
      <c r="G2" s="182"/>
      <c r="H2" s="182"/>
      <c r="I2" s="182"/>
    </row>
    <row r="3" spans="1:9" s="6" customFormat="1" ht="30" customHeight="1" x14ac:dyDescent="0.25">
      <c r="A3" s="172" t="s">
        <v>32</v>
      </c>
      <c r="B3" s="173"/>
      <c r="C3" s="173"/>
      <c r="D3" s="173"/>
      <c r="E3" s="173"/>
      <c r="F3" s="173"/>
      <c r="G3" s="173"/>
      <c r="H3" s="173"/>
      <c r="I3" s="174"/>
    </row>
    <row r="4" spans="1:9" s="144" customFormat="1" ht="47.25" customHeight="1" x14ac:dyDescent="0.25">
      <c r="A4" s="177" t="s">
        <v>218</v>
      </c>
      <c r="B4" s="177"/>
      <c r="C4" s="177"/>
      <c r="D4" s="177"/>
      <c r="E4" s="177"/>
      <c r="F4" s="250" t="s">
        <v>76</v>
      </c>
      <c r="G4" s="250"/>
      <c r="H4" s="275" t="s">
        <v>19</v>
      </c>
      <c r="I4" s="249" t="s">
        <v>3</v>
      </c>
    </row>
    <row r="5" spans="1:9" s="144" customFormat="1" ht="60" customHeight="1" x14ac:dyDescent="0.25">
      <c r="A5" s="145" t="s">
        <v>2</v>
      </c>
      <c r="B5" s="145" t="s">
        <v>219</v>
      </c>
      <c r="C5" s="145" t="s">
        <v>1</v>
      </c>
      <c r="D5" s="145" t="s">
        <v>90</v>
      </c>
      <c r="E5" s="75" t="s">
        <v>220</v>
      </c>
      <c r="F5" s="43" t="s">
        <v>38</v>
      </c>
      <c r="G5" s="43" t="s">
        <v>0</v>
      </c>
      <c r="H5" s="275"/>
      <c r="I5" s="249"/>
    </row>
    <row r="6" spans="1:9" ht="41.4" customHeight="1" x14ac:dyDescent="0.25">
      <c r="A6" s="241" t="s">
        <v>221</v>
      </c>
      <c r="B6" s="246" t="s">
        <v>51</v>
      </c>
      <c r="C6" s="141" t="s">
        <v>222</v>
      </c>
      <c r="D6" s="138" t="s">
        <v>223</v>
      </c>
      <c r="E6" s="21">
        <v>45337</v>
      </c>
      <c r="F6" s="16">
        <v>1</v>
      </c>
      <c r="G6" s="16">
        <v>1</v>
      </c>
      <c r="H6" s="276">
        <f>+G6/F6</f>
        <v>1</v>
      </c>
      <c r="I6" s="42" t="s">
        <v>294</v>
      </c>
    </row>
    <row r="7" spans="1:9" ht="94.8" customHeight="1" x14ac:dyDescent="0.25">
      <c r="A7" s="242"/>
      <c r="B7" s="247"/>
      <c r="C7" s="141" t="s">
        <v>224</v>
      </c>
      <c r="D7" s="138" t="s">
        <v>225</v>
      </c>
      <c r="E7" s="21">
        <v>45344</v>
      </c>
      <c r="F7" s="16">
        <v>1</v>
      </c>
      <c r="G7" s="16">
        <v>1</v>
      </c>
      <c r="H7" s="276">
        <f t="shared" ref="H7:H17" si="0">+G7/F7</f>
        <v>1</v>
      </c>
      <c r="I7" s="42" t="s">
        <v>295</v>
      </c>
    </row>
    <row r="8" spans="1:9" ht="105" customHeight="1" x14ac:dyDescent="0.25">
      <c r="A8" s="242"/>
      <c r="B8" s="247"/>
      <c r="C8" s="141" t="s">
        <v>226</v>
      </c>
      <c r="D8" s="138" t="s">
        <v>101</v>
      </c>
      <c r="E8" s="21" t="s">
        <v>227</v>
      </c>
      <c r="F8" s="16">
        <v>2</v>
      </c>
      <c r="G8" s="16">
        <v>1</v>
      </c>
      <c r="H8" s="276">
        <f t="shared" si="0"/>
        <v>0.5</v>
      </c>
      <c r="I8" s="42" t="s">
        <v>296</v>
      </c>
    </row>
    <row r="9" spans="1:9" ht="88.8" customHeight="1" x14ac:dyDescent="0.25">
      <c r="A9" s="242"/>
      <c r="B9" s="248"/>
      <c r="C9" s="141" t="s">
        <v>228</v>
      </c>
      <c r="D9" s="138" t="s">
        <v>223</v>
      </c>
      <c r="E9" s="21">
        <v>45412</v>
      </c>
      <c r="F9" s="16">
        <v>1</v>
      </c>
      <c r="G9" s="16">
        <v>0</v>
      </c>
      <c r="H9" s="276">
        <f t="shared" si="0"/>
        <v>0</v>
      </c>
      <c r="I9" s="42" t="s">
        <v>297</v>
      </c>
    </row>
    <row r="10" spans="1:9" ht="145.80000000000001" customHeight="1" x14ac:dyDescent="0.25">
      <c r="A10" s="243" t="s">
        <v>229</v>
      </c>
      <c r="B10" s="237" t="s">
        <v>41</v>
      </c>
      <c r="C10" s="141" t="s">
        <v>230</v>
      </c>
      <c r="D10" s="138" t="s">
        <v>231</v>
      </c>
      <c r="E10" s="21">
        <v>45373</v>
      </c>
      <c r="F10" s="16">
        <v>1</v>
      </c>
      <c r="G10" s="45">
        <v>1</v>
      </c>
      <c r="H10" s="276">
        <f t="shared" si="0"/>
        <v>1</v>
      </c>
      <c r="I10" s="42" t="s">
        <v>298</v>
      </c>
    </row>
    <row r="11" spans="1:9" ht="78.599999999999994" customHeight="1" x14ac:dyDescent="0.25">
      <c r="A11" s="244"/>
      <c r="B11" s="238"/>
      <c r="C11" s="141" t="s">
        <v>232</v>
      </c>
      <c r="D11" s="138" t="s">
        <v>231</v>
      </c>
      <c r="E11" s="21">
        <v>45626</v>
      </c>
      <c r="F11" s="16">
        <v>1</v>
      </c>
      <c r="G11" s="45"/>
      <c r="H11" s="276">
        <f t="shared" si="0"/>
        <v>0</v>
      </c>
      <c r="I11" s="42" t="s">
        <v>299</v>
      </c>
    </row>
    <row r="12" spans="1:9" ht="117.6" customHeight="1" x14ac:dyDescent="0.25">
      <c r="A12" s="244"/>
      <c r="B12" s="237" t="s">
        <v>233</v>
      </c>
      <c r="C12" s="139" t="s">
        <v>234</v>
      </c>
      <c r="D12" s="138" t="s">
        <v>101</v>
      </c>
      <c r="E12" s="21" t="s">
        <v>227</v>
      </c>
      <c r="F12" s="16">
        <v>2</v>
      </c>
      <c r="G12" s="16">
        <v>1</v>
      </c>
      <c r="H12" s="276">
        <f t="shared" si="0"/>
        <v>0.5</v>
      </c>
      <c r="I12" s="44" t="s">
        <v>300</v>
      </c>
    </row>
    <row r="13" spans="1:9" ht="91.8" customHeight="1" x14ac:dyDescent="0.25">
      <c r="A13" s="245"/>
      <c r="B13" s="238"/>
      <c r="C13" s="139" t="s">
        <v>235</v>
      </c>
      <c r="D13" s="138" t="s">
        <v>236</v>
      </c>
      <c r="E13" s="21" t="s">
        <v>227</v>
      </c>
      <c r="F13" s="16">
        <v>2</v>
      </c>
      <c r="G13" s="45">
        <v>0</v>
      </c>
      <c r="H13" s="276">
        <f t="shared" si="0"/>
        <v>0</v>
      </c>
      <c r="I13" s="48" t="s">
        <v>301</v>
      </c>
    </row>
    <row r="14" spans="1:9" ht="151.5" customHeight="1" x14ac:dyDescent="0.25">
      <c r="A14" s="235" t="s">
        <v>237</v>
      </c>
      <c r="B14" s="138" t="s">
        <v>69</v>
      </c>
      <c r="C14" s="141" t="s">
        <v>238</v>
      </c>
      <c r="D14" s="138" t="s">
        <v>223</v>
      </c>
      <c r="E14" s="21" t="s">
        <v>239</v>
      </c>
      <c r="F14" s="16">
        <v>2</v>
      </c>
      <c r="G14" s="16">
        <v>0</v>
      </c>
      <c r="H14" s="276">
        <f t="shared" si="0"/>
        <v>0</v>
      </c>
      <c r="I14" s="42" t="s">
        <v>302</v>
      </c>
    </row>
    <row r="15" spans="1:9" ht="122.4" customHeight="1" x14ac:dyDescent="0.25">
      <c r="A15" s="236"/>
      <c r="B15" s="140" t="s">
        <v>70</v>
      </c>
      <c r="C15" s="142" t="s">
        <v>240</v>
      </c>
      <c r="D15" s="138" t="s">
        <v>241</v>
      </c>
      <c r="E15" s="128" t="s">
        <v>239</v>
      </c>
      <c r="F15" s="16">
        <v>2</v>
      </c>
      <c r="G15" s="16">
        <v>0</v>
      </c>
      <c r="H15" s="276">
        <f t="shared" si="0"/>
        <v>0</v>
      </c>
      <c r="I15" s="42" t="s">
        <v>303</v>
      </c>
    </row>
    <row r="16" spans="1:9" ht="105" x14ac:dyDescent="0.25">
      <c r="A16" s="239" t="s">
        <v>242</v>
      </c>
      <c r="B16" s="138" t="s">
        <v>57</v>
      </c>
      <c r="C16" s="141" t="s">
        <v>243</v>
      </c>
      <c r="D16" s="138" t="s">
        <v>244</v>
      </c>
      <c r="E16" s="21" t="s">
        <v>239</v>
      </c>
      <c r="F16" s="16">
        <v>2</v>
      </c>
      <c r="G16" s="16">
        <v>0</v>
      </c>
      <c r="H16" s="276">
        <f t="shared" si="0"/>
        <v>0</v>
      </c>
      <c r="I16" s="42" t="s">
        <v>304</v>
      </c>
    </row>
    <row r="17" spans="1:9" ht="179.4" customHeight="1" x14ac:dyDescent="0.25">
      <c r="A17" s="240"/>
      <c r="B17" s="138" t="s">
        <v>77</v>
      </c>
      <c r="C17" s="141" t="s">
        <v>58</v>
      </c>
      <c r="D17" s="143" t="s">
        <v>35</v>
      </c>
      <c r="E17" s="24" t="s">
        <v>109</v>
      </c>
      <c r="F17" s="16">
        <v>3</v>
      </c>
      <c r="G17" s="16">
        <v>1</v>
      </c>
      <c r="H17" s="276">
        <f t="shared" si="0"/>
        <v>0.33333333333333331</v>
      </c>
      <c r="I17" s="273" t="s">
        <v>315</v>
      </c>
    </row>
    <row r="18" spans="1:9" ht="43.2" customHeight="1" x14ac:dyDescent="0.25">
      <c r="A18" s="46" t="s">
        <v>15</v>
      </c>
      <c r="B18" s="46"/>
      <c r="C18" s="46"/>
      <c r="D18" s="46"/>
      <c r="E18" s="278"/>
      <c r="F18" s="43">
        <f>SUM(F6:F17)</f>
        <v>20</v>
      </c>
      <c r="G18" s="43">
        <f>SUM(G6:G17)</f>
        <v>6</v>
      </c>
      <c r="H18" s="276">
        <f t="shared" ref="H7:H18" si="1">+G18/F18</f>
        <v>0.3</v>
      </c>
      <c r="I18" s="50"/>
    </row>
    <row r="19" spans="1:9" ht="70.2" customHeight="1" x14ac:dyDescent="0.25">
      <c r="A19" s="251" t="s">
        <v>217</v>
      </c>
      <c r="B19" s="252"/>
      <c r="C19" s="252"/>
      <c r="D19" s="252"/>
      <c r="E19" s="253"/>
      <c r="F19" s="146" t="s">
        <v>54</v>
      </c>
    </row>
    <row r="20" spans="1:9" ht="35.4" customHeight="1" x14ac:dyDescent="0.25">
      <c r="A20" s="254" t="s">
        <v>111</v>
      </c>
      <c r="B20" s="255" t="s">
        <v>112</v>
      </c>
      <c r="C20" s="255"/>
      <c r="D20" s="255" t="s">
        <v>112</v>
      </c>
      <c r="E20" s="255"/>
    </row>
    <row r="21" spans="1:9" ht="64.8" customHeight="1" x14ac:dyDescent="0.25">
      <c r="A21" s="254"/>
      <c r="B21" s="256" t="s">
        <v>113</v>
      </c>
      <c r="C21" s="257"/>
      <c r="D21" s="256" t="s">
        <v>114</v>
      </c>
      <c r="E21" s="257"/>
    </row>
    <row r="29" spans="1:9" x14ac:dyDescent="0.25">
      <c r="C29" s="47" t="s">
        <v>16</v>
      </c>
    </row>
  </sheetData>
  <mergeCells count="20">
    <mergeCell ref="A19:E19"/>
    <mergeCell ref="A20:A21"/>
    <mergeCell ref="B20:C20"/>
    <mergeCell ref="D20:E20"/>
    <mergeCell ref="B21:C21"/>
    <mergeCell ref="D21:E21"/>
    <mergeCell ref="A1:I1"/>
    <mergeCell ref="A2:I2"/>
    <mergeCell ref="A6:A9"/>
    <mergeCell ref="A10:A13"/>
    <mergeCell ref="B12:B13"/>
    <mergeCell ref="A3:I3"/>
    <mergeCell ref="B6:B9"/>
    <mergeCell ref="I4:I5"/>
    <mergeCell ref="F4:G4"/>
    <mergeCell ref="H4:H5"/>
    <mergeCell ref="A14:A15"/>
    <mergeCell ref="A4:E4"/>
    <mergeCell ref="B10:B11"/>
    <mergeCell ref="A16:A17"/>
  </mergeCells>
  <conditionalFormatting sqref="H18">
    <cfRule type="cellIs" dxfId="59" priority="4" operator="between">
      <formula>0.8</formula>
      <formula>1</formula>
    </cfRule>
    <cfRule type="cellIs" dxfId="58" priority="5" operator="between">
      <formula>0.6</formula>
      <formula>0.79</formula>
    </cfRule>
    <cfRule type="cellIs" dxfId="57" priority="6" operator="between">
      <formula>0</formula>
      <formula>0.59</formula>
    </cfRule>
  </conditionalFormatting>
  <conditionalFormatting sqref="H6:H17">
    <cfRule type="cellIs" dxfId="35" priority="1" operator="between">
      <formula>0.8</formula>
      <formula>1</formula>
    </cfRule>
    <cfRule type="cellIs" dxfId="34" priority="2" operator="between">
      <formula>0.6</formula>
      <formula>0.79</formula>
    </cfRule>
    <cfRule type="cellIs" dxfId="33" priority="3" operator="between">
      <formula>0</formula>
      <formula>0.59</formula>
    </cfRule>
  </conditionalFormatting>
  <pageMargins left="0.70866141732283472" right="0.70866141732283472" top="0.74803149606299213" bottom="0.74803149606299213" header="0.31496062992125984" footer="0.31496062992125984"/>
  <pageSetup scale="39" orientation="landscape" r:id="rId1"/>
  <rowBreaks count="1" manualBreakCount="1">
    <brk id="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9"/>
  <sheetViews>
    <sheetView zoomScale="90" zoomScaleNormal="90" zoomScaleSheetLayoutView="100" workbookViewId="0">
      <selection sqref="A1:XFD3"/>
    </sheetView>
  </sheetViews>
  <sheetFormatPr baseColWidth="10" defaultColWidth="11.3984375" defaultRowHeight="15" x14ac:dyDescent="0.25"/>
  <cols>
    <col min="1" max="1" width="25.796875" style="9" customWidth="1"/>
    <col min="2" max="2" width="36.796875" style="9" customWidth="1"/>
    <col min="3" max="3" width="39.59765625" style="9" customWidth="1"/>
    <col min="4" max="4" width="32.5" style="9" customWidth="1"/>
    <col min="5" max="6" width="25.8984375" style="9" customWidth="1"/>
    <col min="7" max="7" width="18.3984375" style="13" customWidth="1"/>
    <col min="8" max="8" width="17.8984375" style="59" customWidth="1"/>
    <col min="9" max="9" width="16.59765625" style="59" customWidth="1"/>
    <col min="10" max="10" width="60.3984375" style="9" customWidth="1"/>
    <col min="11" max="11" width="97.5" style="55" customWidth="1"/>
    <col min="12" max="12" width="17.796875" style="9" customWidth="1"/>
    <col min="13" max="16384" width="11.3984375" style="9"/>
  </cols>
  <sheetData>
    <row r="1" spans="1:11" s="6" customFormat="1" ht="30" customHeight="1" x14ac:dyDescent="0.25">
      <c r="A1" s="172" t="s">
        <v>321</v>
      </c>
      <c r="B1" s="173"/>
      <c r="C1" s="173"/>
      <c r="D1" s="173"/>
      <c r="E1" s="173"/>
      <c r="F1" s="173"/>
      <c r="G1" s="173"/>
      <c r="H1" s="173"/>
      <c r="I1" s="174"/>
    </row>
    <row r="2" spans="1:11" s="6" customFormat="1" ht="30" customHeight="1" x14ac:dyDescent="0.25">
      <c r="A2" s="182" t="s">
        <v>46</v>
      </c>
      <c r="B2" s="182"/>
      <c r="C2" s="182"/>
      <c r="D2" s="182"/>
      <c r="E2" s="182"/>
      <c r="F2" s="182"/>
      <c r="G2" s="182"/>
      <c r="H2" s="182"/>
      <c r="I2" s="182"/>
    </row>
    <row r="3" spans="1:11" s="6" customFormat="1" ht="30" customHeight="1" x14ac:dyDescent="0.25">
      <c r="A3" s="172" t="s">
        <v>32</v>
      </c>
      <c r="B3" s="173"/>
      <c r="C3" s="173"/>
      <c r="D3" s="173"/>
      <c r="E3" s="173"/>
      <c r="F3" s="173"/>
      <c r="G3" s="173"/>
      <c r="H3" s="173"/>
      <c r="I3" s="174"/>
    </row>
    <row r="4" spans="1:11" ht="54.75" customHeight="1" x14ac:dyDescent="0.25">
      <c r="A4" s="265" t="s">
        <v>245</v>
      </c>
      <c r="B4" s="266"/>
      <c r="C4" s="266"/>
      <c r="D4" s="266"/>
      <c r="E4" s="266"/>
      <c r="F4" s="267"/>
      <c r="G4" s="178" t="s">
        <v>305</v>
      </c>
      <c r="H4" s="178"/>
      <c r="I4" s="261" t="s">
        <v>23</v>
      </c>
      <c r="J4" s="261" t="s">
        <v>3</v>
      </c>
      <c r="K4" s="9"/>
    </row>
    <row r="5" spans="1:11" ht="60.6" customHeight="1" x14ac:dyDescent="0.25">
      <c r="A5" s="75" t="s">
        <v>6</v>
      </c>
      <c r="B5" s="75" t="s">
        <v>63</v>
      </c>
      <c r="C5" s="75" t="s">
        <v>11</v>
      </c>
      <c r="D5" s="75" t="s">
        <v>12</v>
      </c>
      <c r="E5" s="75" t="s">
        <v>13</v>
      </c>
      <c r="F5" s="75" t="s">
        <v>14</v>
      </c>
      <c r="G5" s="57" t="s">
        <v>38</v>
      </c>
      <c r="H5" s="57" t="s">
        <v>0</v>
      </c>
      <c r="I5" s="262"/>
      <c r="J5" s="262"/>
      <c r="K5" s="9"/>
    </row>
    <row r="6" spans="1:11" ht="243.6" customHeight="1" x14ac:dyDescent="0.25">
      <c r="A6" s="132" t="s">
        <v>246</v>
      </c>
      <c r="B6" s="111" t="s">
        <v>247</v>
      </c>
      <c r="C6" s="127" t="s">
        <v>248</v>
      </c>
      <c r="D6" s="127" t="s">
        <v>249</v>
      </c>
      <c r="E6" s="126" t="s">
        <v>223</v>
      </c>
      <c r="F6" s="128">
        <v>45565</v>
      </c>
      <c r="G6" s="58">
        <v>1</v>
      </c>
      <c r="H6" s="58">
        <v>0</v>
      </c>
      <c r="I6" s="33">
        <f>+H6/G6</f>
        <v>0</v>
      </c>
      <c r="J6" s="35" t="s">
        <v>306</v>
      </c>
      <c r="K6" s="9"/>
    </row>
    <row r="7" spans="1:11" ht="208.2" customHeight="1" x14ac:dyDescent="0.25">
      <c r="A7" s="263" t="s">
        <v>250</v>
      </c>
      <c r="B7" s="127" t="s">
        <v>59</v>
      </c>
      <c r="C7" s="127" t="s">
        <v>251</v>
      </c>
      <c r="D7" s="133" t="s">
        <v>252</v>
      </c>
      <c r="E7" s="127" t="s">
        <v>253</v>
      </c>
      <c r="F7" s="128" t="s">
        <v>201</v>
      </c>
      <c r="G7" s="58">
        <v>2</v>
      </c>
      <c r="H7" s="34">
        <v>0</v>
      </c>
      <c r="I7" s="33">
        <f>+H7/G7</f>
        <v>0</v>
      </c>
      <c r="J7" s="39" t="s">
        <v>307</v>
      </c>
      <c r="K7" s="9"/>
    </row>
    <row r="8" spans="1:11" s="11" customFormat="1" ht="409.2" customHeight="1" x14ac:dyDescent="0.25">
      <c r="A8" s="264"/>
      <c r="B8" s="28" t="s">
        <v>44</v>
      </c>
      <c r="C8" s="26" t="s">
        <v>254</v>
      </c>
      <c r="D8" s="29" t="s">
        <v>255</v>
      </c>
      <c r="E8" s="127" t="s">
        <v>253</v>
      </c>
      <c r="F8" s="128" t="s">
        <v>107</v>
      </c>
      <c r="G8" s="34">
        <v>3</v>
      </c>
      <c r="H8" s="58">
        <v>0</v>
      </c>
      <c r="I8" s="33">
        <f t="shared" ref="I8:I14" si="0">+H8/G8</f>
        <v>0</v>
      </c>
      <c r="J8" s="39" t="s">
        <v>308</v>
      </c>
      <c r="K8" s="9"/>
    </row>
    <row r="9" spans="1:11" ht="91.8" customHeight="1" x14ac:dyDescent="0.25">
      <c r="A9" s="258" t="s">
        <v>256</v>
      </c>
      <c r="B9" s="30" t="s">
        <v>42</v>
      </c>
      <c r="C9" s="31" t="s">
        <v>257</v>
      </c>
      <c r="D9" s="31" t="s">
        <v>258</v>
      </c>
      <c r="E9" s="127" t="s">
        <v>253</v>
      </c>
      <c r="F9" s="14">
        <v>45540</v>
      </c>
      <c r="G9" s="58">
        <v>1</v>
      </c>
      <c r="H9" s="58">
        <v>0</v>
      </c>
      <c r="I9" s="33">
        <f t="shared" si="0"/>
        <v>0</v>
      </c>
      <c r="J9" s="35" t="s">
        <v>309</v>
      </c>
      <c r="K9" s="12"/>
    </row>
    <row r="10" spans="1:11" ht="68.400000000000006" customHeight="1" x14ac:dyDescent="0.25">
      <c r="A10" s="259"/>
      <c r="B10" s="30" t="s">
        <v>34</v>
      </c>
      <c r="C10" s="31" t="s">
        <v>259</v>
      </c>
      <c r="D10" s="31" t="s">
        <v>260</v>
      </c>
      <c r="E10" s="127" t="s">
        <v>253</v>
      </c>
      <c r="F10" s="14">
        <v>45656</v>
      </c>
      <c r="G10" s="58">
        <v>1</v>
      </c>
      <c r="H10" s="58">
        <v>0</v>
      </c>
      <c r="I10" s="33">
        <f t="shared" si="0"/>
        <v>0</v>
      </c>
      <c r="J10" s="35" t="s">
        <v>310</v>
      </c>
      <c r="K10" s="9"/>
    </row>
    <row r="11" spans="1:11" ht="195" x14ac:dyDescent="0.25">
      <c r="A11" s="260"/>
      <c r="B11" s="30" t="s">
        <v>261</v>
      </c>
      <c r="C11" s="31" t="s">
        <v>52</v>
      </c>
      <c r="D11" s="31" t="s">
        <v>53</v>
      </c>
      <c r="E11" s="127" t="s">
        <v>253</v>
      </c>
      <c r="F11" s="14">
        <v>45473</v>
      </c>
      <c r="G11" s="58">
        <v>1</v>
      </c>
      <c r="H11" s="58">
        <v>0</v>
      </c>
      <c r="I11" s="33">
        <f t="shared" si="0"/>
        <v>0</v>
      </c>
      <c r="J11" s="35" t="s">
        <v>311</v>
      </c>
      <c r="K11" s="9"/>
    </row>
    <row r="12" spans="1:11" ht="73.8" customHeight="1" x14ac:dyDescent="0.25">
      <c r="A12" s="134" t="s">
        <v>262</v>
      </c>
      <c r="B12" s="26" t="s">
        <v>60</v>
      </c>
      <c r="C12" s="25" t="s">
        <v>61</v>
      </c>
      <c r="D12" s="27" t="s">
        <v>263</v>
      </c>
      <c r="E12" s="127" t="s">
        <v>264</v>
      </c>
      <c r="F12" s="21">
        <v>45656</v>
      </c>
      <c r="G12" s="58">
        <v>1</v>
      </c>
      <c r="H12" s="58">
        <v>0</v>
      </c>
      <c r="I12" s="33">
        <f t="shared" si="0"/>
        <v>0</v>
      </c>
      <c r="J12" s="35" t="s">
        <v>312</v>
      </c>
      <c r="K12" s="9"/>
    </row>
    <row r="13" spans="1:11" ht="345" x14ac:dyDescent="0.25">
      <c r="A13" s="134" t="s">
        <v>265</v>
      </c>
      <c r="B13" s="127" t="s">
        <v>266</v>
      </c>
      <c r="C13" s="135" t="s">
        <v>267</v>
      </c>
      <c r="D13" s="135" t="s">
        <v>268</v>
      </c>
      <c r="E13" s="127" t="s">
        <v>269</v>
      </c>
      <c r="F13" s="128" t="s">
        <v>107</v>
      </c>
      <c r="G13" s="34">
        <v>3</v>
      </c>
      <c r="H13" s="34">
        <v>0</v>
      </c>
      <c r="I13" s="33">
        <f t="shared" si="0"/>
        <v>0</v>
      </c>
      <c r="J13" s="39" t="s">
        <v>313</v>
      </c>
      <c r="K13" s="9"/>
    </row>
    <row r="14" spans="1:11" ht="195" x14ac:dyDescent="0.25">
      <c r="A14" s="134" t="s">
        <v>265</v>
      </c>
      <c r="B14" s="127" t="s">
        <v>266</v>
      </c>
      <c r="C14" s="135" t="s">
        <v>267</v>
      </c>
      <c r="D14" s="135" t="s">
        <v>268</v>
      </c>
      <c r="E14" s="127" t="s">
        <v>269</v>
      </c>
      <c r="F14" s="128" t="s">
        <v>107</v>
      </c>
      <c r="G14" s="34">
        <v>3</v>
      </c>
      <c r="H14" s="34">
        <v>1</v>
      </c>
      <c r="I14" s="33">
        <f t="shared" si="0"/>
        <v>0.33333333333333331</v>
      </c>
      <c r="J14" s="40" t="s">
        <v>314</v>
      </c>
      <c r="K14" s="9"/>
    </row>
    <row r="15" spans="1:11" ht="91.8" customHeight="1" x14ac:dyDescent="0.25">
      <c r="A15" s="136" t="s">
        <v>270</v>
      </c>
      <c r="B15" s="32" t="s">
        <v>9</v>
      </c>
      <c r="C15" s="27" t="s">
        <v>62</v>
      </c>
      <c r="D15" s="28" t="s">
        <v>10</v>
      </c>
      <c r="E15" s="129" t="s">
        <v>35</v>
      </c>
      <c r="F15" s="24" t="s">
        <v>109</v>
      </c>
      <c r="G15" s="34">
        <v>1</v>
      </c>
      <c r="H15" s="130"/>
      <c r="I15" s="33">
        <f t="shared" ref="I8:I15" si="1">+H15/G15</f>
        <v>0</v>
      </c>
      <c r="J15" s="131"/>
      <c r="K15" s="9"/>
    </row>
    <row r="16" spans="1:11" ht="54.6" customHeight="1" x14ac:dyDescent="0.25">
      <c r="A16" s="268" t="s">
        <v>217</v>
      </c>
      <c r="B16" s="269"/>
      <c r="C16" s="269"/>
      <c r="D16" s="269"/>
      <c r="E16" s="269"/>
      <c r="F16" s="270"/>
      <c r="G16" s="57">
        <f>SUM(G6:G15)</f>
        <v>17</v>
      </c>
      <c r="H16" s="57">
        <f>SUM(H6:H14)</f>
        <v>1</v>
      </c>
      <c r="I16" s="33">
        <f>+H16/G16</f>
        <v>5.8823529411764705E-2</v>
      </c>
      <c r="J16" s="60"/>
      <c r="K16" s="9"/>
    </row>
    <row r="17" spans="1:11" ht="39" customHeight="1" x14ac:dyDescent="0.25">
      <c r="A17" s="183" t="s">
        <v>111</v>
      </c>
      <c r="B17" s="271" t="s">
        <v>112</v>
      </c>
      <c r="C17" s="272"/>
      <c r="D17" s="184" t="s">
        <v>112</v>
      </c>
      <c r="E17" s="184"/>
      <c r="F17" s="183"/>
    </row>
    <row r="18" spans="1:11" ht="63.6" customHeight="1" x14ac:dyDescent="0.25">
      <c r="A18" s="183"/>
      <c r="B18" s="185" t="s">
        <v>113</v>
      </c>
      <c r="C18" s="186"/>
      <c r="D18" s="185" t="s">
        <v>114</v>
      </c>
      <c r="E18" s="186"/>
      <c r="F18" s="183"/>
    </row>
    <row r="21" spans="1:11" x14ac:dyDescent="0.3">
      <c r="K21" s="61"/>
    </row>
    <row r="22" spans="1:11" x14ac:dyDescent="0.25">
      <c r="J22" s="9" t="e">
        <f>K22/L22</f>
        <v>#DIV/0!</v>
      </c>
      <c r="K22" s="55">
        <v>381</v>
      </c>
    </row>
    <row r="24" spans="1:11" x14ac:dyDescent="0.25">
      <c r="E24" s="9" t="s">
        <v>18</v>
      </c>
    </row>
    <row r="29" spans="1:11" x14ac:dyDescent="0.25">
      <c r="E29" s="9" t="s">
        <v>18</v>
      </c>
    </row>
  </sheetData>
  <mergeCells count="16">
    <mergeCell ref="A16:F16"/>
    <mergeCell ref="A17:A18"/>
    <mergeCell ref="B17:C17"/>
    <mergeCell ref="D17:E17"/>
    <mergeCell ref="F17:F18"/>
    <mergeCell ref="B18:C18"/>
    <mergeCell ref="D18:E18"/>
    <mergeCell ref="A9:A11"/>
    <mergeCell ref="J4:J5"/>
    <mergeCell ref="G4:H4"/>
    <mergeCell ref="I4:I5"/>
    <mergeCell ref="A7:A8"/>
    <mergeCell ref="A4:F4"/>
    <mergeCell ref="A1:I1"/>
    <mergeCell ref="A2:I2"/>
    <mergeCell ref="A3:I3"/>
  </mergeCells>
  <conditionalFormatting sqref="I16">
    <cfRule type="cellIs" dxfId="56" priority="10" operator="between">
      <formula>0.8</formula>
      <formula>1</formula>
    </cfRule>
    <cfRule type="cellIs" dxfId="55" priority="11" operator="between">
      <formula>0.6</formula>
      <formula>0.79</formula>
    </cfRule>
    <cfRule type="cellIs" dxfId="54" priority="12" operator="between">
      <formula>0</formula>
      <formula>0.59</formula>
    </cfRule>
  </conditionalFormatting>
  <conditionalFormatting sqref="I15">
    <cfRule type="cellIs" dxfId="53" priority="7" operator="between">
      <formula>0.8</formula>
      <formula>1</formula>
    </cfRule>
    <cfRule type="cellIs" dxfId="52" priority="8" operator="between">
      <formula>0.6</formula>
      <formula>0.79</formula>
    </cfRule>
    <cfRule type="cellIs" dxfId="51" priority="9" operator="between">
      <formula>0</formula>
      <formula>0.59</formula>
    </cfRule>
  </conditionalFormatting>
  <conditionalFormatting sqref="I6:I13">
    <cfRule type="cellIs" dxfId="32" priority="4" operator="between">
      <formula>0.8</formula>
      <formula>1</formula>
    </cfRule>
    <cfRule type="cellIs" dxfId="31" priority="5" operator="between">
      <formula>0.6</formula>
      <formula>0.79</formula>
    </cfRule>
    <cfRule type="cellIs" dxfId="30" priority="6" operator="between">
      <formula>0</formula>
      <formula>0.59</formula>
    </cfRule>
  </conditionalFormatting>
  <conditionalFormatting sqref="I14">
    <cfRule type="cellIs" dxfId="29" priority="1" operator="between">
      <formula>0.8</formula>
      <formula>1</formula>
    </cfRule>
    <cfRule type="cellIs" dxfId="28" priority="2" operator="between">
      <formula>0.6</formula>
      <formula>0.79</formula>
    </cfRule>
    <cfRule type="cellIs" dxfId="27" priority="3" operator="between">
      <formula>0</formula>
      <formula>0.59</formula>
    </cfRule>
  </conditionalFormatting>
  <pageMargins left="0.70866141732283472" right="0.70866141732283472" top="0.74803149606299213" bottom="0.74803149606299213" header="0.31496062992125984" footer="0.31496062992125984"/>
  <pageSetup scale="3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topLeftCell="A7" zoomScale="90" zoomScaleNormal="90" workbookViewId="0">
      <selection activeCell="A20" sqref="A20"/>
    </sheetView>
  </sheetViews>
  <sheetFormatPr baseColWidth="10" defaultColWidth="11.3984375" defaultRowHeight="13.8" x14ac:dyDescent="0.25"/>
  <cols>
    <col min="1" max="1" width="35.296875" style="1" customWidth="1"/>
    <col min="2" max="2" width="18.5" style="1" customWidth="1"/>
    <col min="3" max="3" width="14" style="1" customWidth="1"/>
    <col min="4" max="4" width="22.5" style="1" customWidth="1"/>
    <col min="5" max="5" width="16" style="1" customWidth="1"/>
    <col min="6" max="6" width="20.3984375" style="1" customWidth="1"/>
    <col min="7" max="8" width="11.3984375" style="1"/>
    <col min="9" max="9" width="33.3984375" style="1" customWidth="1"/>
    <col min="10" max="16384" width="11.3984375" style="1"/>
  </cols>
  <sheetData>
    <row r="1" spans="1:9" ht="32.25" customHeight="1" x14ac:dyDescent="0.25">
      <c r="A1" s="159" t="s">
        <v>83</v>
      </c>
      <c r="B1" s="159"/>
      <c r="C1" s="159"/>
      <c r="D1" s="159"/>
    </row>
    <row r="2" spans="1:9" ht="24" customHeight="1" x14ac:dyDescent="0.25">
      <c r="A2" s="160" t="s">
        <v>7</v>
      </c>
      <c r="B2" s="160"/>
      <c r="C2" s="160"/>
      <c r="D2" s="160"/>
      <c r="F2" s="279"/>
      <c r="G2" s="279"/>
      <c r="H2" s="279"/>
      <c r="I2" s="279"/>
    </row>
    <row r="3" spans="1:9" ht="27.75" customHeight="1" x14ac:dyDescent="0.25">
      <c r="A3" s="161" t="s">
        <v>45</v>
      </c>
      <c r="B3" s="161"/>
      <c r="C3" s="161"/>
      <c r="D3" s="161"/>
      <c r="F3" s="279"/>
      <c r="G3" s="279"/>
      <c r="H3" s="279"/>
      <c r="I3" s="279"/>
    </row>
    <row r="4" spans="1:9" ht="73.5" customHeight="1" x14ac:dyDescent="0.25">
      <c r="A4" s="53" t="s">
        <v>24</v>
      </c>
      <c r="B4" s="53" t="s">
        <v>82</v>
      </c>
      <c r="C4" s="53" t="s">
        <v>0</v>
      </c>
      <c r="D4" s="53" t="s">
        <v>84</v>
      </c>
      <c r="F4" s="280"/>
      <c r="G4" s="280"/>
      <c r="H4" s="280"/>
      <c r="I4" s="280"/>
    </row>
    <row r="5" spans="1:9" ht="41.4" x14ac:dyDescent="0.25">
      <c r="A5" s="42" t="s">
        <v>5</v>
      </c>
      <c r="B5" s="16">
        <v>12</v>
      </c>
      <c r="C5" s="16">
        <v>12</v>
      </c>
      <c r="D5" s="51">
        <v>1</v>
      </c>
      <c r="F5" s="281"/>
      <c r="G5" s="282"/>
      <c r="H5" s="282"/>
      <c r="I5" s="283"/>
    </row>
    <row r="6" spans="1:9" ht="27.6" x14ac:dyDescent="0.25">
      <c r="A6" s="44" t="s">
        <v>25</v>
      </c>
      <c r="B6" s="16">
        <v>22</v>
      </c>
      <c r="C6" s="16">
        <v>10</v>
      </c>
      <c r="D6" s="51">
        <v>0.45454545454545453</v>
      </c>
      <c r="F6" s="284"/>
      <c r="G6" s="282"/>
      <c r="H6" s="282"/>
      <c r="I6" s="283"/>
    </row>
    <row r="7" spans="1:9" ht="27.6" x14ac:dyDescent="0.25">
      <c r="A7" s="42" t="s">
        <v>27</v>
      </c>
      <c r="B7" s="16">
        <v>41</v>
      </c>
      <c r="C7" s="16">
        <v>37</v>
      </c>
      <c r="D7" s="51">
        <v>0.90243902439024393</v>
      </c>
      <c r="F7" s="281"/>
      <c r="G7" s="282"/>
      <c r="H7" s="282"/>
      <c r="I7" s="283"/>
    </row>
    <row r="8" spans="1:9" ht="31.2" customHeight="1" x14ac:dyDescent="0.25">
      <c r="A8" s="42" t="s">
        <v>28</v>
      </c>
      <c r="B8" s="16">
        <v>21</v>
      </c>
      <c r="C8" s="16">
        <v>21</v>
      </c>
      <c r="D8" s="51">
        <v>1</v>
      </c>
      <c r="F8" s="281"/>
      <c r="G8" s="282"/>
      <c r="H8" s="282"/>
      <c r="I8" s="283"/>
    </row>
    <row r="9" spans="1:9" ht="37.5" customHeight="1" x14ac:dyDescent="0.25">
      <c r="A9" s="44" t="s">
        <v>4</v>
      </c>
      <c r="B9" s="16">
        <v>17</v>
      </c>
      <c r="C9" s="16">
        <v>14</v>
      </c>
      <c r="D9" s="51">
        <v>0.82352941176470584</v>
      </c>
      <c r="F9" s="284"/>
      <c r="G9" s="282"/>
      <c r="H9" s="282"/>
      <c r="I9" s="283"/>
    </row>
    <row r="10" spans="1:9" ht="32.25" customHeight="1" x14ac:dyDescent="0.25">
      <c r="A10" s="52" t="s">
        <v>37</v>
      </c>
      <c r="B10" s="17">
        <v>113</v>
      </c>
      <c r="C10" s="17">
        <v>94</v>
      </c>
      <c r="D10" s="51">
        <v>0.83185840707964598</v>
      </c>
      <c r="F10" s="285"/>
      <c r="G10" s="286"/>
      <c r="H10" s="286"/>
      <c r="I10" s="283"/>
    </row>
    <row r="11" spans="1:9" x14ac:dyDescent="0.25">
      <c r="I11" s="2"/>
    </row>
    <row r="13" spans="1:9" x14ac:dyDescent="0.25">
      <c r="A13" s="3" t="s">
        <v>20</v>
      </c>
      <c r="B13" s="3" t="s">
        <v>29</v>
      </c>
      <c r="C13" s="4" t="s">
        <v>78</v>
      </c>
    </row>
    <row r="14" spans="1:9" x14ac:dyDescent="0.25">
      <c r="A14" s="3" t="s">
        <v>21</v>
      </c>
      <c r="B14" s="3" t="s">
        <v>30</v>
      </c>
      <c r="C14" s="5" t="s">
        <v>79</v>
      </c>
    </row>
    <row r="15" spans="1:9" ht="15" x14ac:dyDescent="0.25">
      <c r="A15" s="3" t="s">
        <v>22</v>
      </c>
      <c r="B15" s="3" t="s">
        <v>31</v>
      </c>
      <c r="C15" s="15" t="s">
        <v>80</v>
      </c>
    </row>
    <row r="18" spans="1:4" x14ac:dyDescent="0.25">
      <c r="A18" s="162"/>
      <c r="B18" s="162"/>
      <c r="C18" s="162"/>
    </row>
    <row r="19" spans="1:4" ht="45" x14ac:dyDescent="0.25">
      <c r="A19" s="53" t="s">
        <v>24</v>
      </c>
      <c r="B19" s="53" t="s">
        <v>82</v>
      </c>
      <c r="C19" s="53" t="s">
        <v>0</v>
      </c>
      <c r="D19" s="53" t="s">
        <v>84</v>
      </c>
    </row>
    <row r="20" spans="1:4" ht="27.6" x14ac:dyDescent="0.25">
      <c r="A20" s="44" t="s">
        <v>25</v>
      </c>
      <c r="B20" s="16">
        <f>+'Racionalización trámites'!F16</f>
        <v>21</v>
      </c>
      <c r="C20" s="16">
        <f>+'Racionalización trámites'!G16</f>
        <v>1.83</v>
      </c>
      <c r="D20" s="51">
        <f>+C20/B20</f>
        <v>8.7142857142857147E-2</v>
      </c>
    </row>
    <row r="23" spans="1:4" ht="45" x14ac:dyDescent="0.25">
      <c r="A23" s="53" t="s">
        <v>24</v>
      </c>
      <c r="B23" s="53" t="s">
        <v>82</v>
      </c>
      <c r="C23" s="53" t="s">
        <v>0</v>
      </c>
      <c r="D23" s="53" t="s">
        <v>84</v>
      </c>
    </row>
    <row r="24" spans="1:4" ht="27.6" x14ac:dyDescent="0.25">
      <c r="A24" s="42" t="s">
        <v>27</v>
      </c>
      <c r="B24" s="16">
        <f>+'Atención al ciudadano'!F21</f>
        <v>44</v>
      </c>
      <c r="C24" s="16">
        <f>+'Atención al ciudadano'!G21</f>
        <v>6</v>
      </c>
      <c r="D24" s="51">
        <f t="shared" ref="D24" si="0">+C24/B24</f>
        <v>0.13636363636363635</v>
      </c>
    </row>
    <row r="27" spans="1:4" ht="45" x14ac:dyDescent="0.25">
      <c r="A27" s="53" t="s">
        <v>24</v>
      </c>
      <c r="B27" s="53" t="s">
        <v>82</v>
      </c>
      <c r="C27" s="53" t="s">
        <v>0</v>
      </c>
      <c r="D27" s="53" t="s">
        <v>84</v>
      </c>
    </row>
    <row r="28" spans="1:4" ht="25.8" customHeight="1" x14ac:dyDescent="0.25">
      <c r="A28" s="42" t="s">
        <v>28</v>
      </c>
      <c r="B28" s="16">
        <f>+'Rendición de cuentas'!F18</f>
        <v>20</v>
      </c>
      <c r="C28" s="16">
        <f>+'Rendición de cuentas'!G18</f>
        <v>6</v>
      </c>
      <c r="D28" s="51">
        <f t="shared" ref="D28" si="1">+C28/B28</f>
        <v>0.3</v>
      </c>
    </row>
    <row r="31" spans="1:4" ht="45" x14ac:dyDescent="0.25">
      <c r="A31" s="53" t="s">
        <v>24</v>
      </c>
      <c r="B31" s="53" t="s">
        <v>82</v>
      </c>
      <c r="C31" s="53" t="s">
        <v>0</v>
      </c>
      <c r="D31" s="53" t="s">
        <v>84</v>
      </c>
    </row>
    <row r="32" spans="1:4" ht="27.6" x14ac:dyDescent="0.25">
      <c r="A32" s="44" t="s">
        <v>4</v>
      </c>
      <c r="B32" s="16">
        <f>+Transparencia!G16</f>
        <v>17</v>
      </c>
      <c r="C32" s="16">
        <f>+Transparencia!H16</f>
        <v>1</v>
      </c>
      <c r="D32" s="51">
        <f t="shared" ref="D32" si="2">+C32/B32</f>
        <v>5.8823529411764705E-2</v>
      </c>
    </row>
    <row r="34" spans="1:4" ht="45" x14ac:dyDescent="0.25">
      <c r="A34" s="53" t="s">
        <v>24</v>
      </c>
      <c r="B34" s="53" t="s">
        <v>82</v>
      </c>
      <c r="C34" s="53" t="s">
        <v>0</v>
      </c>
      <c r="D34" s="53" t="s">
        <v>84</v>
      </c>
    </row>
    <row r="35" spans="1:4" ht="41.4" x14ac:dyDescent="0.25">
      <c r="A35" s="42" t="s">
        <v>5</v>
      </c>
      <c r="B35" s="16">
        <f>+'Gestion del Riesgo'!F13</f>
        <v>11</v>
      </c>
      <c r="C35" s="16">
        <f>+'Gestion del Riesgo'!G13</f>
        <v>2</v>
      </c>
      <c r="D35" s="51">
        <f>+C35/B35</f>
        <v>0.18181818181818182</v>
      </c>
    </row>
  </sheetData>
  <mergeCells count="6">
    <mergeCell ref="A1:D1"/>
    <mergeCell ref="A2:D2"/>
    <mergeCell ref="A3:D3"/>
    <mergeCell ref="A18:C18"/>
    <mergeCell ref="F2:I2"/>
    <mergeCell ref="F3:I3"/>
  </mergeCells>
  <conditionalFormatting sqref="D20">
    <cfRule type="cellIs" dxfId="50" priority="22" operator="between">
      <formula>0.8</formula>
      <formula>1</formula>
    </cfRule>
    <cfRule type="cellIs" dxfId="49" priority="23" operator="between">
      <formula>0.6</formula>
      <formula>0.79</formula>
    </cfRule>
    <cfRule type="cellIs" dxfId="48" priority="24" operator="between">
      <formula>0</formula>
      <formula>0.59</formula>
    </cfRule>
  </conditionalFormatting>
  <conditionalFormatting sqref="D24">
    <cfRule type="cellIs" dxfId="47" priority="16" operator="between">
      <formula>0.8</formula>
      <formula>1</formula>
    </cfRule>
    <cfRule type="cellIs" dxfId="46" priority="17" operator="between">
      <formula>0.6</formula>
      <formula>0.79</formula>
    </cfRule>
    <cfRule type="cellIs" dxfId="45" priority="18" operator="between">
      <formula>0</formula>
      <formula>0.59</formula>
    </cfRule>
  </conditionalFormatting>
  <conditionalFormatting sqref="D28">
    <cfRule type="cellIs" dxfId="44" priority="13" operator="between">
      <formula>0.8</formula>
      <formula>1</formula>
    </cfRule>
    <cfRule type="cellIs" dxfId="43" priority="14" operator="between">
      <formula>0.6</formula>
      <formula>0.79</formula>
    </cfRule>
    <cfRule type="cellIs" dxfId="42" priority="15" operator="between">
      <formula>0</formula>
      <formula>0.59</formula>
    </cfRule>
  </conditionalFormatting>
  <conditionalFormatting sqref="D32">
    <cfRule type="cellIs" dxfId="41" priority="10" operator="between">
      <formula>0.8</formula>
      <formula>1</formula>
    </cfRule>
    <cfRule type="cellIs" dxfId="40" priority="11" operator="between">
      <formula>0.6</formula>
      <formula>0.79</formula>
    </cfRule>
    <cfRule type="cellIs" dxfId="39" priority="12" operator="between">
      <formula>0</formula>
      <formula>0.59</formula>
    </cfRule>
  </conditionalFormatting>
  <conditionalFormatting sqref="D35">
    <cfRule type="cellIs" dxfId="38" priority="7" operator="between">
      <formula>0.8</formula>
      <formula>1</formula>
    </cfRule>
    <cfRule type="cellIs" dxfId="37" priority="8" operator="between">
      <formula>0.6</formula>
      <formula>0.79</formula>
    </cfRule>
    <cfRule type="cellIs" dxfId="36" priority="9" operator="between">
      <formula>0</formula>
      <formula>0.59</formula>
    </cfRule>
  </conditionalFormatting>
  <conditionalFormatting sqref="D5:D10">
    <cfRule type="cellIs" dxfId="23" priority="1" operator="between">
      <formula>0.8</formula>
      <formula>1</formula>
    </cfRule>
    <cfRule type="cellIs" dxfId="22" priority="2" operator="between">
      <formula>0.6</formula>
      <formula>0.79</formula>
    </cfRule>
    <cfRule type="cellIs" dxfId="21" priority="3" operator="between">
      <formula>0</formula>
      <formula>0.59</formula>
    </cfRule>
  </conditionalFormatting>
  <pageMargins left="0.7" right="0.7" top="0.75" bottom="0.75" header="0.3" footer="0.3"/>
  <pageSetup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tabSelected="1" topLeftCell="A15" zoomScale="90" zoomScaleNormal="90" workbookViewId="0">
      <selection activeCell="I29" sqref="I29"/>
    </sheetView>
  </sheetViews>
  <sheetFormatPr baseColWidth="10" defaultColWidth="11.3984375" defaultRowHeight="13.8" x14ac:dyDescent="0.25"/>
  <cols>
    <col min="1" max="1" width="35.296875" style="1" customWidth="1"/>
    <col min="2" max="2" width="18.5" style="1" customWidth="1"/>
    <col min="3" max="3" width="14" style="1" customWidth="1"/>
    <col min="4" max="4" width="22.5" style="1" customWidth="1"/>
    <col min="5" max="5" width="16" style="1" customWidth="1"/>
    <col min="6" max="6" width="20.3984375" style="1" customWidth="1"/>
    <col min="7" max="8" width="11.3984375" style="1"/>
    <col min="9" max="9" width="33.3984375" style="1" customWidth="1"/>
    <col min="10" max="16384" width="11.3984375" style="1"/>
  </cols>
  <sheetData>
    <row r="1" spans="1:9" ht="32.25" customHeight="1" x14ac:dyDescent="0.25">
      <c r="A1" s="159" t="s">
        <v>83</v>
      </c>
      <c r="B1" s="159"/>
      <c r="C1" s="159"/>
      <c r="D1" s="159"/>
    </row>
    <row r="2" spans="1:9" ht="24" customHeight="1" x14ac:dyDescent="0.25">
      <c r="A2" s="160" t="s">
        <v>7</v>
      </c>
      <c r="B2" s="160"/>
      <c r="C2" s="160"/>
      <c r="D2" s="160"/>
    </row>
    <row r="3" spans="1:9" ht="27.75" customHeight="1" x14ac:dyDescent="0.25">
      <c r="A3" s="161" t="s">
        <v>45</v>
      </c>
      <c r="B3" s="161"/>
      <c r="C3" s="161"/>
      <c r="D3" s="161"/>
    </row>
    <row r="4" spans="1:9" ht="73.5" customHeight="1" x14ac:dyDescent="0.25">
      <c r="A4" s="53" t="s">
        <v>24</v>
      </c>
      <c r="B4" s="53" t="s">
        <v>271</v>
      </c>
      <c r="C4" s="53" t="s">
        <v>0</v>
      </c>
      <c r="D4" s="53" t="s">
        <v>272</v>
      </c>
    </row>
    <row r="5" spans="1:9" ht="41.4" x14ac:dyDescent="0.25">
      <c r="A5" s="42" t="s">
        <v>5</v>
      </c>
      <c r="B5" s="16">
        <f>+'Gestion del Riesgo'!F13</f>
        <v>11</v>
      </c>
      <c r="C5" s="16">
        <f>+'Gestion del Riesgo'!G13</f>
        <v>2</v>
      </c>
      <c r="D5" s="51">
        <f>+C5/B5</f>
        <v>0.18181818181818182</v>
      </c>
    </row>
    <row r="6" spans="1:9" ht="27.6" x14ac:dyDescent="0.25">
      <c r="A6" s="44" t="s">
        <v>25</v>
      </c>
      <c r="B6" s="16">
        <f>+'Racionalización trámites'!F16</f>
        <v>21</v>
      </c>
      <c r="C6" s="287">
        <f>+'Racionalización trámites'!G16</f>
        <v>1.83</v>
      </c>
      <c r="D6" s="51">
        <f>+C6/B6</f>
        <v>8.7142857142857147E-2</v>
      </c>
    </row>
    <row r="7" spans="1:9" ht="27.6" x14ac:dyDescent="0.25">
      <c r="A7" s="42" t="s">
        <v>27</v>
      </c>
      <c r="B7" s="16">
        <f>+'Atención al ciudadano'!F21</f>
        <v>44</v>
      </c>
      <c r="C7" s="16">
        <f>+'Atención al ciudadano'!G21</f>
        <v>6</v>
      </c>
      <c r="D7" s="51">
        <f t="shared" ref="D7:D10" si="0">+C7/B7</f>
        <v>0.13636363636363635</v>
      </c>
      <c r="F7" s="1" t="s">
        <v>18</v>
      </c>
    </row>
    <row r="8" spans="1:9" ht="31.2" customHeight="1" x14ac:dyDescent="0.25">
      <c r="A8" s="42" t="s">
        <v>28</v>
      </c>
      <c r="B8" s="16">
        <f>+'Rendición de cuentas'!F18</f>
        <v>20</v>
      </c>
      <c r="C8" s="16">
        <f>+'Rendición de cuentas'!G18</f>
        <v>6</v>
      </c>
      <c r="D8" s="51">
        <f t="shared" si="0"/>
        <v>0.3</v>
      </c>
    </row>
    <row r="9" spans="1:9" ht="37.5" customHeight="1" x14ac:dyDescent="0.25">
      <c r="A9" s="44" t="s">
        <v>4</v>
      </c>
      <c r="B9" s="16">
        <f>+Transparencia!G16</f>
        <v>17</v>
      </c>
      <c r="C9" s="16">
        <f>+Transparencia!H16</f>
        <v>1</v>
      </c>
      <c r="D9" s="51">
        <f t="shared" si="0"/>
        <v>5.8823529411764705E-2</v>
      </c>
    </row>
    <row r="10" spans="1:9" ht="32.25" customHeight="1" x14ac:dyDescent="0.25">
      <c r="A10" s="52" t="s">
        <v>37</v>
      </c>
      <c r="B10" s="17">
        <f>SUM(B5:B9)</f>
        <v>113</v>
      </c>
      <c r="C10" s="288">
        <f>SUM(C5:C9)</f>
        <v>16.829999999999998</v>
      </c>
      <c r="D10" s="51">
        <f t="shared" si="0"/>
        <v>0.14893805309734512</v>
      </c>
    </row>
    <row r="11" spans="1:9" x14ac:dyDescent="0.25">
      <c r="I11" s="2"/>
    </row>
    <row r="13" spans="1:9" x14ac:dyDescent="0.25">
      <c r="A13" s="3" t="s">
        <v>20</v>
      </c>
      <c r="B13" s="3" t="s">
        <v>29</v>
      </c>
      <c r="C13" s="4" t="s">
        <v>78</v>
      </c>
    </row>
    <row r="14" spans="1:9" x14ac:dyDescent="0.25">
      <c r="A14" s="3" t="s">
        <v>21</v>
      </c>
      <c r="B14" s="3" t="s">
        <v>30</v>
      </c>
      <c r="C14" s="5" t="s">
        <v>79</v>
      </c>
    </row>
    <row r="15" spans="1:9" ht="15" x14ac:dyDescent="0.25">
      <c r="A15" s="3" t="s">
        <v>22</v>
      </c>
      <c r="B15" s="3" t="s">
        <v>31</v>
      </c>
      <c r="C15" s="15" t="s">
        <v>80</v>
      </c>
    </row>
    <row r="18" spans="1:4" x14ac:dyDescent="0.25">
      <c r="A18" s="162"/>
      <c r="B18" s="162"/>
      <c r="C18" s="162"/>
    </row>
    <row r="19" spans="1:4" ht="45" x14ac:dyDescent="0.25">
      <c r="A19" s="53" t="s">
        <v>24</v>
      </c>
      <c r="B19" s="53" t="s">
        <v>271</v>
      </c>
      <c r="C19" s="53" t="s">
        <v>0</v>
      </c>
      <c r="D19" s="53" t="s">
        <v>272</v>
      </c>
    </row>
    <row r="20" spans="1:4" ht="27.6" x14ac:dyDescent="0.25">
      <c r="A20" s="44" t="s">
        <v>25</v>
      </c>
      <c r="B20" s="16">
        <f>+B5</f>
        <v>11</v>
      </c>
      <c r="C20" s="16">
        <f>+C5</f>
        <v>2</v>
      </c>
      <c r="D20" s="51">
        <f>+C20/B20</f>
        <v>0.18181818181818182</v>
      </c>
    </row>
    <row r="23" spans="1:4" ht="45" x14ac:dyDescent="0.25">
      <c r="A23" s="53" t="s">
        <v>24</v>
      </c>
      <c r="B23" s="53" t="s">
        <v>271</v>
      </c>
      <c r="C23" s="53" t="s">
        <v>0</v>
      </c>
      <c r="D23" s="53" t="s">
        <v>272</v>
      </c>
    </row>
    <row r="24" spans="1:4" ht="27.6" x14ac:dyDescent="0.25">
      <c r="A24" s="42" t="s">
        <v>27</v>
      </c>
      <c r="B24" s="16">
        <f>+B7</f>
        <v>44</v>
      </c>
      <c r="C24" s="16">
        <f>+C7</f>
        <v>6</v>
      </c>
      <c r="D24" s="51">
        <f t="shared" ref="D24" si="1">+C24/B24</f>
        <v>0.13636363636363635</v>
      </c>
    </row>
    <row r="27" spans="1:4" ht="45" x14ac:dyDescent="0.25">
      <c r="A27" s="53" t="s">
        <v>24</v>
      </c>
      <c r="B27" s="53" t="s">
        <v>271</v>
      </c>
      <c r="C27" s="53" t="s">
        <v>0</v>
      </c>
      <c r="D27" s="53" t="s">
        <v>272</v>
      </c>
    </row>
    <row r="28" spans="1:4" ht="31.2" customHeight="1" x14ac:dyDescent="0.25">
      <c r="A28" s="42" t="s">
        <v>28</v>
      </c>
      <c r="B28" s="16">
        <f>+B8</f>
        <v>20</v>
      </c>
      <c r="C28" s="16">
        <f>+C8</f>
        <v>6</v>
      </c>
      <c r="D28" s="51">
        <f t="shared" ref="D28" si="2">+C28/B28</f>
        <v>0.3</v>
      </c>
    </row>
    <row r="31" spans="1:4" ht="45" x14ac:dyDescent="0.25">
      <c r="A31" s="53" t="s">
        <v>24</v>
      </c>
      <c r="B31" s="53" t="s">
        <v>271</v>
      </c>
      <c r="C31" s="53" t="s">
        <v>0</v>
      </c>
      <c r="D31" s="53" t="s">
        <v>272</v>
      </c>
    </row>
    <row r="32" spans="1:4" ht="27.6" x14ac:dyDescent="0.25">
      <c r="A32" s="44" t="s">
        <v>4</v>
      </c>
      <c r="B32" s="16">
        <f>+B9</f>
        <v>17</v>
      </c>
      <c r="C32" s="16">
        <f>+C9</f>
        <v>1</v>
      </c>
      <c r="D32" s="51">
        <f t="shared" ref="D32" si="3">+C32/B32</f>
        <v>5.8823529411764705E-2</v>
      </c>
    </row>
    <row r="34" spans="1:4" ht="45" x14ac:dyDescent="0.25">
      <c r="A34" s="53" t="s">
        <v>24</v>
      </c>
      <c r="B34" s="53" t="s">
        <v>271</v>
      </c>
      <c r="C34" s="53" t="s">
        <v>0</v>
      </c>
      <c r="D34" s="53" t="s">
        <v>272</v>
      </c>
    </row>
    <row r="35" spans="1:4" ht="41.4" x14ac:dyDescent="0.25">
      <c r="A35" s="42" t="s">
        <v>5</v>
      </c>
      <c r="B35" s="16">
        <f>+B5</f>
        <v>11</v>
      </c>
      <c r="C35" s="16">
        <f>+C5</f>
        <v>2</v>
      </c>
      <c r="D35" s="51">
        <f>+C35/B35</f>
        <v>0.18181818181818182</v>
      </c>
    </row>
  </sheetData>
  <mergeCells count="4">
    <mergeCell ref="A1:D1"/>
    <mergeCell ref="A2:D2"/>
    <mergeCell ref="A3:D3"/>
    <mergeCell ref="A18:C18"/>
  </mergeCells>
  <conditionalFormatting sqref="D5:D10 D20">
    <cfRule type="cellIs" dxfId="89" priority="13" operator="between">
      <formula>0.8</formula>
      <formula>1</formula>
    </cfRule>
    <cfRule type="cellIs" dxfId="88" priority="14" operator="between">
      <formula>0.6</formula>
      <formula>0.79</formula>
    </cfRule>
    <cfRule type="cellIs" dxfId="87" priority="15" operator="between">
      <formula>0</formula>
      <formula>0.59</formula>
    </cfRule>
  </conditionalFormatting>
  <conditionalFormatting sqref="D24">
    <cfRule type="cellIs" dxfId="86" priority="10" operator="between">
      <formula>0.8</formula>
      <formula>1</formula>
    </cfRule>
    <cfRule type="cellIs" dxfId="85" priority="11" operator="between">
      <formula>0.6</formula>
      <formula>0.79</formula>
    </cfRule>
    <cfRule type="cellIs" dxfId="84" priority="12" operator="between">
      <formula>0</formula>
      <formula>0.59</formula>
    </cfRule>
  </conditionalFormatting>
  <conditionalFormatting sqref="D28">
    <cfRule type="cellIs" dxfId="83" priority="7" operator="between">
      <formula>0.8</formula>
      <formula>1</formula>
    </cfRule>
    <cfRule type="cellIs" dxfId="82" priority="8" operator="between">
      <formula>0.6</formula>
      <formula>0.79</formula>
    </cfRule>
    <cfRule type="cellIs" dxfId="81" priority="9" operator="between">
      <formula>0</formula>
      <formula>0.59</formula>
    </cfRule>
  </conditionalFormatting>
  <conditionalFormatting sqref="D32">
    <cfRule type="cellIs" dxfId="80" priority="4" operator="between">
      <formula>0.8</formula>
      <formula>1</formula>
    </cfRule>
    <cfRule type="cellIs" dxfId="79" priority="5" operator="between">
      <formula>0.6</formula>
      <formula>0.79</formula>
    </cfRule>
    <cfRule type="cellIs" dxfId="78" priority="6" operator="between">
      <formula>0</formula>
      <formula>0.59</formula>
    </cfRule>
  </conditionalFormatting>
  <conditionalFormatting sqref="D35">
    <cfRule type="cellIs" dxfId="77" priority="1" operator="between">
      <formula>0.8</formula>
      <formula>1</formula>
    </cfRule>
    <cfRule type="cellIs" dxfId="76" priority="2" operator="between">
      <formula>0.6</formula>
      <formula>0.79</formula>
    </cfRule>
    <cfRule type="cellIs" dxfId="75" priority="3" operator="between">
      <formula>0</formula>
      <formula>0.59</formula>
    </cfRule>
  </conditionalFormatting>
  <pageMargins left="0.7" right="0.7" top="0.75" bottom="0.75" header="0.3" footer="0.3"/>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Gestion del Riesgo</vt:lpstr>
      <vt:lpstr>Racionalización trámites</vt:lpstr>
      <vt:lpstr>TRÁMITE 2024</vt:lpstr>
      <vt:lpstr>Atención al ciudadano</vt:lpstr>
      <vt:lpstr>Rendición de cuentas</vt:lpstr>
      <vt:lpstr>Transparencia</vt:lpstr>
      <vt:lpstr>Consolidado de Cumplimiento 23</vt:lpstr>
      <vt:lpstr>Consolidado de Cumplimiento 24</vt:lpstr>
      <vt:lpstr>'Atención al ciudadano'!Área_de_impresión</vt:lpstr>
      <vt:lpstr>'Racionalización trámites'!Área_de_impresión</vt:lpstr>
      <vt:lpstr>'Rendición de cuentas'!Área_de_impresión</vt:lpstr>
      <vt:lpstr>Transparencia!Área_de_impresión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CLAUDIA REGINA GONZALEZ GONZALEZ</cp:lastModifiedBy>
  <cp:lastPrinted>2024-01-15T14:50:53Z</cp:lastPrinted>
  <dcterms:created xsi:type="dcterms:W3CDTF">2016-10-03T20:11:09Z</dcterms:created>
  <dcterms:modified xsi:type="dcterms:W3CDTF">2024-05-16T21:00:27Z</dcterms:modified>
</cp:coreProperties>
</file>